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14805" windowHeight="7980"/>
  </bookViews>
  <sheets>
    <sheet name="2015年基本流量表" sheetId="3" r:id="rId1"/>
  </sheets>
  <calcPr calcId="145621"/>
</workbook>
</file>

<file path=xl/calcChain.xml><?xml version="1.0" encoding="utf-8"?>
<calcChain xmlns="http://schemas.openxmlformats.org/spreadsheetml/2006/main">
  <c r="BH51" i="3" l="1"/>
  <c r="AS56" i="3" l="1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AT55" i="3"/>
  <c r="AT54" i="3"/>
  <c r="AT53" i="3"/>
  <c r="AT52" i="3"/>
  <c r="BG51" i="3"/>
  <c r="BF51" i="3"/>
  <c r="BD51" i="3"/>
  <c r="BC51" i="3"/>
  <c r="BA51" i="3"/>
  <c r="AZ51" i="3"/>
  <c r="AX51" i="3"/>
  <c r="AV51" i="3"/>
  <c r="AU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BB50" i="3"/>
  <c r="AW50" i="3"/>
  <c r="AY50" i="3" s="1"/>
  <c r="AT50" i="3"/>
  <c r="BB49" i="3"/>
  <c r="AW49" i="3"/>
  <c r="AY49" i="3" s="1"/>
  <c r="AT49" i="3"/>
  <c r="BB48" i="3"/>
  <c r="AW48" i="3"/>
  <c r="AY48" i="3" s="1"/>
  <c r="BE48" i="3" s="1"/>
  <c r="AT48" i="3"/>
  <c r="BB47" i="3"/>
  <c r="AW47" i="3"/>
  <c r="AY47" i="3" s="1"/>
  <c r="AT47" i="3"/>
  <c r="BB46" i="3"/>
  <c r="AW46" i="3"/>
  <c r="AY46" i="3" s="1"/>
  <c r="AT46" i="3"/>
  <c r="BB45" i="3"/>
  <c r="AW45" i="3"/>
  <c r="AY45" i="3" s="1"/>
  <c r="AT45" i="3"/>
  <c r="BB44" i="3"/>
  <c r="AW44" i="3"/>
  <c r="AY44" i="3" s="1"/>
  <c r="AT44" i="3"/>
  <c r="BB43" i="3"/>
  <c r="AW43" i="3"/>
  <c r="AY43" i="3" s="1"/>
  <c r="AT43" i="3"/>
  <c r="BB42" i="3"/>
  <c r="AW42" i="3"/>
  <c r="AY42" i="3" s="1"/>
  <c r="AT42" i="3"/>
  <c r="BB41" i="3"/>
  <c r="AW41" i="3"/>
  <c r="AY41" i="3" s="1"/>
  <c r="AT41" i="3"/>
  <c r="BB40" i="3"/>
  <c r="AW40" i="3"/>
  <c r="AY40" i="3" s="1"/>
  <c r="BE40" i="3" s="1"/>
  <c r="AT40" i="3"/>
  <c r="BB39" i="3"/>
  <c r="AW39" i="3"/>
  <c r="AY39" i="3" s="1"/>
  <c r="AT39" i="3"/>
  <c r="BB38" i="3"/>
  <c r="AW38" i="3"/>
  <c r="AY38" i="3" s="1"/>
  <c r="AT38" i="3"/>
  <c r="BB37" i="3"/>
  <c r="AW37" i="3"/>
  <c r="AY37" i="3" s="1"/>
  <c r="AT37" i="3"/>
  <c r="BB36" i="3"/>
  <c r="AW36" i="3"/>
  <c r="AY36" i="3" s="1"/>
  <c r="BE36" i="3" s="1"/>
  <c r="AT36" i="3"/>
  <c r="BB35" i="3"/>
  <c r="AW35" i="3"/>
  <c r="AY35" i="3" s="1"/>
  <c r="AT35" i="3"/>
  <c r="BB34" i="3"/>
  <c r="AW34" i="3"/>
  <c r="AY34" i="3" s="1"/>
  <c r="AT34" i="3"/>
  <c r="BB33" i="3"/>
  <c r="AW33" i="3"/>
  <c r="AY33" i="3" s="1"/>
  <c r="AT33" i="3"/>
  <c r="BB32" i="3"/>
  <c r="AW32" i="3"/>
  <c r="AY32" i="3" s="1"/>
  <c r="BE32" i="3" s="1"/>
  <c r="AT32" i="3"/>
  <c r="BB31" i="3"/>
  <c r="AW31" i="3"/>
  <c r="AY31" i="3" s="1"/>
  <c r="AT31" i="3"/>
  <c r="BB30" i="3"/>
  <c r="AW30" i="3"/>
  <c r="AY30" i="3" s="1"/>
  <c r="AT30" i="3"/>
  <c r="BB29" i="3"/>
  <c r="AW29" i="3"/>
  <c r="AY29" i="3" s="1"/>
  <c r="AT29" i="3"/>
  <c r="BB28" i="3"/>
  <c r="AW28" i="3"/>
  <c r="AY28" i="3" s="1"/>
  <c r="AT28" i="3"/>
  <c r="BB27" i="3"/>
  <c r="AW27" i="3"/>
  <c r="AY27" i="3" s="1"/>
  <c r="AT27" i="3"/>
  <c r="BB26" i="3"/>
  <c r="AW26" i="3"/>
  <c r="AY26" i="3" s="1"/>
  <c r="AT26" i="3"/>
  <c r="BB25" i="3"/>
  <c r="AW25" i="3"/>
  <c r="AY25" i="3" s="1"/>
  <c r="AT25" i="3"/>
  <c r="BB24" i="3"/>
  <c r="AW24" i="3"/>
  <c r="AY24" i="3" s="1"/>
  <c r="BE24" i="3" s="1"/>
  <c r="AT24" i="3"/>
  <c r="BB23" i="3"/>
  <c r="AW23" i="3"/>
  <c r="AY23" i="3" s="1"/>
  <c r="BE23" i="3" s="1"/>
  <c r="AT23" i="3"/>
  <c r="BB22" i="3"/>
  <c r="AW22" i="3"/>
  <c r="AY22" i="3" s="1"/>
  <c r="AT22" i="3"/>
  <c r="BB21" i="3"/>
  <c r="AW21" i="3"/>
  <c r="AY21" i="3" s="1"/>
  <c r="AT21" i="3"/>
  <c r="BB20" i="3"/>
  <c r="AW20" i="3"/>
  <c r="AY20" i="3" s="1"/>
  <c r="BE20" i="3" s="1"/>
  <c r="AT20" i="3"/>
  <c r="BB19" i="3"/>
  <c r="AW19" i="3"/>
  <c r="AY19" i="3" s="1"/>
  <c r="AT19" i="3"/>
  <c r="BB18" i="3"/>
  <c r="AW18" i="3"/>
  <c r="AY18" i="3" s="1"/>
  <c r="AT18" i="3"/>
  <c r="BB17" i="3"/>
  <c r="AW17" i="3"/>
  <c r="AY17" i="3" s="1"/>
  <c r="AT17" i="3"/>
  <c r="BB16" i="3"/>
  <c r="AW16" i="3"/>
  <c r="AY16" i="3" s="1"/>
  <c r="BE16" i="3" s="1"/>
  <c r="AT16" i="3"/>
  <c r="BB15" i="3"/>
  <c r="AW15" i="3"/>
  <c r="AY15" i="3" s="1"/>
  <c r="BE15" i="3" s="1"/>
  <c r="AT15" i="3"/>
  <c r="BB14" i="3"/>
  <c r="AW14" i="3"/>
  <c r="AY14" i="3" s="1"/>
  <c r="AT14" i="3"/>
  <c r="BB13" i="3"/>
  <c r="AW13" i="3"/>
  <c r="AY13" i="3" s="1"/>
  <c r="AT13" i="3"/>
  <c r="BB12" i="3"/>
  <c r="AW12" i="3"/>
  <c r="AY12" i="3" s="1"/>
  <c r="BE12" i="3" s="1"/>
  <c r="AT12" i="3"/>
  <c r="BB11" i="3"/>
  <c r="AW11" i="3"/>
  <c r="AY11" i="3" s="1"/>
  <c r="AT11" i="3"/>
  <c r="BB10" i="3"/>
  <c r="AW10" i="3"/>
  <c r="AY10" i="3" s="1"/>
  <c r="AT10" i="3"/>
  <c r="BB9" i="3"/>
  <c r="AW9" i="3"/>
  <c r="AY9" i="3" s="1"/>
  <c r="AT9" i="3"/>
  <c r="BE46" i="3" l="1"/>
  <c r="BI46" i="3" s="1"/>
  <c r="BE50" i="3"/>
  <c r="BI50" i="3" s="1"/>
  <c r="BE31" i="3"/>
  <c r="BE39" i="3"/>
  <c r="BI39" i="3" s="1"/>
  <c r="BE43" i="3"/>
  <c r="BI43" i="3" s="1"/>
  <c r="G57" i="3"/>
  <c r="K57" i="3"/>
  <c r="O57" i="3"/>
  <c r="S57" i="3"/>
  <c r="W57" i="3"/>
  <c r="AA57" i="3"/>
  <c r="AE57" i="3"/>
  <c r="AI57" i="3"/>
  <c r="AM57" i="3"/>
  <c r="AQ57" i="3"/>
  <c r="BE13" i="3"/>
  <c r="BI13" i="3" s="1"/>
  <c r="BE21" i="3"/>
  <c r="BI21" i="3" s="1"/>
  <c r="BE25" i="3"/>
  <c r="BI25" i="3" s="1"/>
  <c r="BE29" i="3"/>
  <c r="BI29" i="3" s="1"/>
  <c r="BE33" i="3"/>
  <c r="BI33" i="3" s="1"/>
  <c r="BE37" i="3"/>
  <c r="BI37" i="3" s="1"/>
  <c r="BE41" i="3"/>
  <c r="BI41" i="3" s="1"/>
  <c r="BE45" i="3"/>
  <c r="BE49" i="3"/>
  <c r="BI12" i="3"/>
  <c r="BI24" i="3"/>
  <c r="BI45" i="3"/>
  <c r="BI49" i="3"/>
  <c r="BE14" i="3"/>
  <c r="BI14" i="3" s="1"/>
  <c r="BE22" i="3"/>
  <c r="BI22" i="3" s="1"/>
  <c r="BE26" i="3"/>
  <c r="BI26" i="3" s="1"/>
  <c r="BE30" i="3"/>
  <c r="BE34" i="3"/>
  <c r="BI34" i="3" s="1"/>
  <c r="BE38" i="3"/>
  <c r="BE42" i="3"/>
  <c r="BI42" i="3" s="1"/>
  <c r="BE47" i="3"/>
  <c r="BI47" i="3" s="1"/>
  <c r="BI16" i="3"/>
  <c r="BI20" i="3"/>
  <c r="BI32" i="3"/>
  <c r="BI36" i="3"/>
  <c r="BI38" i="3"/>
  <c r="BE11" i="3"/>
  <c r="BI11" i="3" s="1"/>
  <c r="BE19" i="3"/>
  <c r="BI19" i="3" s="1"/>
  <c r="D57" i="3"/>
  <c r="H57" i="3"/>
  <c r="L57" i="3"/>
  <c r="P57" i="3"/>
  <c r="T57" i="3"/>
  <c r="X57" i="3"/>
  <c r="AB57" i="3"/>
  <c r="AF57" i="3"/>
  <c r="AJ57" i="3"/>
  <c r="AN57" i="3"/>
  <c r="AR57" i="3"/>
  <c r="BI15" i="3"/>
  <c r="AT51" i="3"/>
  <c r="BI30" i="3"/>
  <c r="BE17" i="3"/>
  <c r="BI17" i="3" s="1"/>
  <c r="BE27" i="3"/>
  <c r="BI27" i="3" s="1"/>
  <c r="BE35" i="3"/>
  <c r="BI35" i="3" s="1"/>
  <c r="BE44" i="3"/>
  <c r="BI44" i="3" s="1"/>
  <c r="BE28" i="3"/>
  <c r="BI28" i="3" s="1"/>
  <c r="BB51" i="3"/>
  <c r="BE9" i="3"/>
  <c r="BI9" i="3" s="1"/>
  <c r="AY51" i="3"/>
  <c r="BI23" i="3"/>
  <c r="BI31" i="3"/>
  <c r="BI40" i="3"/>
  <c r="BI48" i="3"/>
  <c r="BE10" i="3"/>
  <c r="BI10" i="3" s="1"/>
  <c r="BE18" i="3"/>
  <c r="BI18" i="3" s="1"/>
  <c r="AW51" i="3"/>
  <c r="AT56" i="3"/>
  <c r="F57" i="3"/>
  <c r="J57" i="3"/>
  <c r="N57" i="3"/>
  <c r="R57" i="3"/>
  <c r="V57" i="3"/>
  <c r="Z57" i="3"/>
  <c r="AD57" i="3"/>
  <c r="AH57" i="3"/>
  <c r="AL57" i="3"/>
  <c r="AP57" i="3"/>
  <c r="E57" i="3"/>
  <c r="I57" i="3"/>
  <c r="M57" i="3"/>
  <c r="Q57" i="3"/>
  <c r="U57" i="3"/>
  <c r="Y57" i="3"/>
  <c r="AC57" i="3"/>
  <c r="AG57" i="3"/>
  <c r="AK57" i="3"/>
  <c r="AO57" i="3"/>
  <c r="AS57" i="3"/>
  <c r="AT57" i="3" l="1"/>
  <c r="BE51" i="3"/>
  <c r="BI51" i="3" l="1"/>
</calcChain>
</file>

<file path=xl/sharedStrings.xml><?xml version="1.0" encoding="utf-8"?>
<sst xmlns="http://schemas.openxmlformats.org/spreadsheetml/2006/main" count="228" uniqueCount="171">
  <si>
    <t>农林牧渔产品和服务</t>
  </si>
  <si>
    <t>煤炭采选产品</t>
  </si>
  <si>
    <t>石油和天然气开采产品</t>
  </si>
  <si>
    <t>金属矿采选产品</t>
  </si>
  <si>
    <t>非金属矿和其他矿采选产品</t>
  </si>
  <si>
    <t>食品和烟草</t>
  </si>
  <si>
    <t>纺织品</t>
  </si>
  <si>
    <t>纺织服装鞋帽皮革羽绒及其制品</t>
  </si>
  <si>
    <t>木材加工品和家具</t>
  </si>
  <si>
    <t>造纸印刷和文教体育用品</t>
  </si>
  <si>
    <t>石油、炼焦产品和核燃料加工品</t>
  </si>
  <si>
    <t>化学产品</t>
  </si>
  <si>
    <t>非金属矿物制品</t>
  </si>
  <si>
    <t>金属冶炼和压延加工品</t>
  </si>
  <si>
    <t>金属制品</t>
  </si>
  <si>
    <t>通用设备</t>
  </si>
  <si>
    <t>专用设备</t>
  </si>
  <si>
    <t>交通运输设备</t>
  </si>
  <si>
    <t>电气机械和器材</t>
  </si>
  <si>
    <t>通信设备、计算机和其他电子设备</t>
  </si>
  <si>
    <t>仪器仪表</t>
  </si>
  <si>
    <t>其他制造产品</t>
  </si>
  <si>
    <t>废品废料</t>
  </si>
  <si>
    <t>金属制品、机械和设备修理服务</t>
  </si>
  <si>
    <t>电力、热力的生产和供应</t>
  </si>
  <si>
    <t>燃气生产和供应</t>
  </si>
  <si>
    <t>水的生产和供应</t>
  </si>
  <si>
    <t>建筑</t>
  </si>
  <si>
    <t>批发和零售</t>
  </si>
  <si>
    <t>交通运输、仓储和邮政</t>
  </si>
  <si>
    <t>住宿和餐饮</t>
  </si>
  <si>
    <t>金融</t>
  </si>
  <si>
    <t>房地产</t>
  </si>
  <si>
    <t>租赁和商务服务</t>
  </si>
  <si>
    <t>科学研究和技术服务</t>
  </si>
  <si>
    <t>水利、环境和公共设施管理</t>
  </si>
  <si>
    <t>居民服务、修理和其他服务</t>
  </si>
  <si>
    <t>教育</t>
  </si>
  <si>
    <t>卫生和社会工作</t>
  </si>
  <si>
    <t>文化、体育和娱乐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</si>
  <si>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</si>
  <si>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</si>
  <si>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</si>
  <si>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</si>
  <si>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</si>
  <si>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</si>
  <si>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</si>
  <si>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</si>
  <si>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</si>
  <si>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</si>
  <si>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</si>
  <si>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</si>
  <si>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</si>
  <si>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</si>
  <si>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</si>
  <si>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</si>
  <si>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</si>
  <si>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</si>
  <si>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</si>
  <si>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</si>
  <si>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</si>
  <si>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</si>
  <si>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</si>
  <si>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</si>
  <si>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</si>
  <si>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</si>
  <si>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</si>
  <si>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</si>
  <si>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</si>
  <si>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</si>
  <si>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</si>
  <si>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</si>
  <si>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</si>
  <si>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</si>
  <si>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</si>
  <si>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</si>
  <si>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</si>
  <si>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</si>
  <si>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(按当年生产者价格计算）</t>
  </si>
  <si>
    <t>计量单位：万元</t>
    <phoneticPr fontId="1" type="noConversion"/>
  </si>
  <si>
    <t>代码</t>
    <phoneticPr fontId="3" type="noConversion"/>
  </si>
  <si>
    <t>中        间       使        用</t>
    <phoneticPr fontId="3" type="noConversion"/>
  </si>
  <si>
    <t>最    终    使    用</t>
    <phoneticPr fontId="3" type="noConversion"/>
  </si>
  <si>
    <t>进口</t>
    <phoneticPr fontId="3" type="noConversion"/>
  </si>
  <si>
    <t>国内省外
流    入</t>
    <phoneticPr fontId="3" type="noConversion"/>
  </si>
  <si>
    <t>其他</t>
    <phoneticPr fontId="3" type="noConversion"/>
  </si>
  <si>
    <t>总产出</t>
    <phoneticPr fontId="3" type="noConversion"/>
  </si>
  <si>
    <t>非 金 属
矿物制品</t>
    <phoneticPr fontId="3" type="noConversion"/>
  </si>
  <si>
    <t>交通运输设备</t>
    <phoneticPr fontId="3" type="noConversion"/>
  </si>
  <si>
    <t>电气机械
和 器 材</t>
    <phoneticPr fontId="3" type="noConversion"/>
  </si>
  <si>
    <t>燃气生产
和 供 应</t>
    <phoneticPr fontId="3" type="noConversion"/>
  </si>
  <si>
    <t>水的生产
和 供 应</t>
    <phoneticPr fontId="3" type="noConversion"/>
  </si>
  <si>
    <t>租 赁 和
商务服务</t>
    <phoneticPr fontId="3" type="noConversion"/>
  </si>
  <si>
    <t>科学研究
和技术服务</t>
    <phoneticPr fontId="3" type="noConversion"/>
  </si>
  <si>
    <t>卫 生 和
社会工作</t>
    <phoneticPr fontId="3" type="noConversion"/>
  </si>
  <si>
    <t>文化、体育
和  娱  乐</t>
    <phoneticPr fontId="3" type="noConversion"/>
  </si>
  <si>
    <t>公共管理、
社会保障和
社会组织</t>
    <phoneticPr fontId="3" type="noConversion"/>
  </si>
  <si>
    <t>中间使用
合    计</t>
    <phoneticPr fontId="3" type="noConversion"/>
  </si>
  <si>
    <t>最终消费支出</t>
    <phoneticPr fontId="3" type="noConversion"/>
  </si>
  <si>
    <t>资本形成总额</t>
    <phoneticPr fontId="3" type="noConversion"/>
  </si>
  <si>
    <t>最终使用
合    计</t>
    <phoneticPr fontId="3" type="noConversion"/>
  </si>
  <si>
    <t>居民消费支出</t>
    <phoneticPr fontId="3" type="noConversion"/>
  </si>
  <si>
    <t>合计</t>
    <phoneticPr fontId="3" type="noConversion"/>
  </si>
  <si>
    <t>存货增加</t>
    <phoneticPr fontId="3" type="noConversion"/>
  </si>
  <si>
    <t>小计</t>
    <phoneticPr fontId="3" type="noConversion"/>
  </si>
  <si>
    <t>02</t>
    <phoneticPr fontId="3" type="noConversion"/>
  </si>
  <si>
    <t>17</t>
    <phoneticPr fontId="1" type="noConversion"/>
  </si>
  <si>
    <t>THC</t>
    <phoneticPr fontId="3" type="noConversion"/>
  </si>
  <si>
    <t>FU103</t>
    <phoneticPr fontId="3" type="noConversion"/>
  </si>
  <si>
    <t>EX</t>
    <phoneticPr fontId="3" type="noConversion"/>
  </si>
  <si>
    <t>IF</t>
    <phoneticPr fontId="3" type="noConversion"/>
  </si>
  <si>
    <t>GO</t>
    <phoneticPr fontId="3" type="noConversion"/>
  </si>
  <si>
    <t>公共管理、社会保障和社会组织</t>
    <phoneticPr fontId="3" type="noConversion"/>
  </si>
  <si>
    <t>中间投入合计</t>
    <phoneticPr fontId="3" type="noConversion"/>
  </si>
  <si>
    <t>增加值</t>
    <phoneticPr fontId="3" type="noConversion"/>
  </si>
  <si>
    <t>劳动者报酬</t>
    <phoneticPr fontId="3" type="noConversion"/>
  </si>
  <si>
    <t>营业盈余</t>
    <phoneticPr fontId="3" type="noConversion"/>
  </si>
  <si>
    <t>VA004</t>
    <phoneticPr fontId="3" type="noConversion"/>
  </si>
  <si>
    <t>总投入</t>
    <phoneticPr fontId="3" type="noConversion"/>
  </si>
  <si>
    <t>出口</t>
    <phoneticPr fontId="3" type="noConversion"/>
  </si>
  <si>
    <t>国内省外
流    出</t>
    <phoneticPr fontId="3" type="noConversion"/>
  </si>
  <si>
    <t>固定资本
形成总额</t>
    <phoneticPr fontId="3" type="noConversion"/>
  </si>
  <si>
    <t>农村居民</t>
    <phoneticPr fontId="3" type="noConversion"/>
  </si>
  <si>
    <t>城镇居民</t>
    <phoneticPr fontId="3" type="noConversion"/>
  </si>
  <si>
    <t>-</t>
    <phoneticPr fontId="3" type="noConversion"/>
  </si>
  <si>
    <t>01</t>
    <phoneticPr fontId="3" type="noConversion"/>
  </si>
  <si>
    <t>03</t>
    <phoneticPr fontId="3" type="noConversion"/>
  </si>
  <si>
    <t>42</t>
    <phoneticPr fontId="3" type="noConversion"/>
  </si>
  <si>
    <t>TIU</t>
    <phoneticPr fontId="3" type="noConversion"/>
  </si>
  <si>
    <t>FU101</t>
    <phoneticPr fontId="3" type="noConversion"/>
  </si>
  <si>
    <t>FU102</t>
    <phoneticPr fontId="3" type="noConversion"/>
  </si>
  <si>
    <t>TC</t>
    <phoneticPr fontId="3" type="noConversion"/>
  </si>
  <si>
    <t>FU201</t>
    <phoneticPr fontId="3" type="noConversion"/>
  </si>
  <si>
    <t>FU202</t>
    <phoneticPr fontId="3" type="noConversion"/>
  </si>
  <si>
    <t>GCF</t>
    <phoneticPr fontId="3" type="noConversion"/>
  </si>
  <si>
    <t>OF</t>
    <phoneticPr fontId="3" type="noConversion"/>
  </si>
  <si>
    <t>TFU</t>
    <phoneticPr fontId="3" type="noConversion"/>
  </si>
  <si>
    <t>IM</t>
    <phoneticPr fontId="3" type="noConversion"/>
  </si>
  <si>
    <t>ERR</t>
    <phoneticPr fontId="3" type="noConversion"/>
  </si>
  <si>
    <t>中间投入</t>
    <phoneticPr fontId="3" type="noConversion"/>
  </si>
  <si>
    <t>信息传输、软件和信息技术服务</t>
    <phoneticPr fontId="3" type="noConversion"/>
  </si>
  <si>
    <t>TII</t>
    <phoneticPr fontId="3" type="noConversion"/>
  </si>
  <si>
    <t>VA001</t>
    <phoneticPr fontId="3" type="noConversion"/>
  </si>
  <si>
    <t>生产税净额</t>
    <phoneticPr fontId="3" type="noConversion"/>
  </si>
  <si>
    <t>VA002</t>
    <phoneticPr fontId="3" type="noConversion"/>
  </si>
  <si>
    <t>固定资产折旧</t>
    <phoneticPr fontId="3" type="noConversion"/>
  </si>
  <si>
    <t>VA003</t>
    <phoneticPr fontId="3" type="noConversion"/>
  </si>
  <si>
    <t>增加值合计</t>
    <phoneticPr fontId="3" type="noConversion"/>
  </si>
  <si>
    <t>TVA</t>
    <phoneticPr fontId="3" type="noConversion"/>
  </si>
  <si>
    <t>TI</t>
    <phoneticPr fontId="3" type="noConversion"/>
  </si>
  <si>
    <t xml:space="preserve">                    产    出
        投    入</t>
    <phoneticPr fontId="3" type="noConversion"/>
  </si>
  <si>
    <t>水利、环境和公共设施管理</t>
    <phoneticPr fontId="3" type="noConversion"/>
  </si>
  <si>
    <t>居民服务、修 理 和其他服务</t>
    <phoneticPr fontId="3" type="noConversion"/>
  </si>
  <si>
    <t>交通运输、仓储和邮政</t>
    <phoneticPr fontId="3" type="noConversion"/>
  </si>
  <si>
    <t>住宿和餐饮</t>
    <phoneticPr fontId="1" type="noConversion"/>
  </si>
  <si>
    <t>电力、热力的生产和供应</t>
    <phoneticPr fontId="3" type="noConversion"/>
  </si>
  <si>
    <t>金属制品、机械和设备修理服务</t>
    <phoneticPr fontId="3" type="noConversion"/>
  </si>
  <si>
    <t>通信设备、计算机和其他电子设备</t>
    <phoneticPr fontId="3" type="noConversion"/>
  </si>
  <si>
    <t>金属冶炼和压延加工品</t>
    <phoneticPr fontId="3" type="noConversion"/>
  </si>
  <si>
    <t>石油、炼焦产品和核燃料加工品</t>
    <phoneticPr fontId="3" type="noConversion"/>
  </si>
  <si>
    <t>造纸印刷和文教体育用品</t>
    <phoneticPr fontId="3" type="noConversion"/>
  </si>
  <si>
    <t>木材加工品和家具</t>
    <phoneticPr fontId="3" type="noConversion"/>
  </si>
  <si>
    <t>纺织服装鞋帽皮革羽绒及其制品</t>
    <phoneticPr fontId="3" type="noConversion"/>
  </si>
  <si>
    <t>食品和烟草</t>
    <phoneticPr fontId="1" type="noConversion"/>
  </si>
  <si>
    <t>非金属矿和其他矿采选产品</t>
    <phoneticPr fontId="3" type="noConversion"/>
  </si>
  <si>
    <t>金属矿采选产品</t>
    <phoneticPr fontId="3" type="noConversion"/>
  </si>
  <si>
    <t>石油和天然气开采产品</t>
    <phoneticPr fontId="3" type="noConversion"/>
  </si>
  <si>
    <t>煤炭采选产品</t>
    <phoneticPr fontId="3" type="noConversion"/>
  </si>
  <si>
    <t>农林牧渔产品和服务</t>
    <phoneticPr fontId="3" type="noConversion"/>
  </si>
  <si>
    <t>政府消费支出</t>
    <phoneticPr fontId="3" type="noConversion"/>
  </si>
  <si>
    <t>四川省2015年投入产出表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</si>
</sst>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7" formatCode="0_);[Red]\(0\)"/>
    <numFmt numFmtId="178" formatCode="0.0000000_ "/>
    <numFmt numFmtId="179" formatCode="0.0000_ "/>
    <numFmt numFmtId="180" formatCode="0.000000000_ "/>
    <numFmt numFmtId="181" formatCode="0.000_ "/>
    <numFmt numFmtId="182" formatCode="0.000000_ "/>
  </numFmts>
  <fonts count="1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黑体"/>
      <family val="3"/>
      <charset val="134"/>
    </font>
    <font>
      <sz val="10"/>
      <color theme="1"/>
      <name val="宋体"/>
      <family val="2"/>
      <scheme val="minor"/>
    </font>
    <font>
      <b/>
      <sz val="16"/>
      <name val="黑体"/>
      <family val="3"/>
      <charset val="134"/>
    </font>
    <font>
      <b/>
      <sz val="10"/>
      <name val="黑体"/>
      <family val="3"/>
      <charset val="134"/>
    </font>
    <font>
      <b/>
      <sz val="10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theme="1"/>
      <name val="宋体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2">
    <xf numFmtId="0" fontId="0" fillId="0" borderId="0" xfId="0"/>
    <xf numFmtId="49" fontId="4" fillId="3" borderId="7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5" fillId="4" borderId="16" xfId="0" applyNumberFormat="1" applyFont="1" applyFill="1" applyBorder="1" applyAlignment="1">
      <alignment horizontal="center" vertical="center"/>
    </xf>
    <xf numFmtId="0" fontId="0" fillId="5" borderId="0" xfId="0" applyFill="1"/>
    <xf numFmtId="1" fontId="0" fillId="5" borderId="0" xfId="0" applyNumberFormat="1" applyFill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49" fontId="5" fillId="4" borderId="7" xfId="0" applyNumberFormat="1" applyFont="1" applyFill="1" applyBorder="1" applyAlignment="1">
      <alignment horizontal="center" vertical="center"/>
    </xf>
    <xf numFmtId="177" fontId="4" fillId="4" borderId="3" xfId="0" applyNumberFormat="1" applyFont="1" applyFill="1" applyBorder="1" applyAlignment="1">
      <alignment vertical="center"/>
    </xf>
    <xf numFmtId="177" fontId="4" fillId="4" borderId="4" xfId="0" applyNumberFormat="1" applyFont="1" applyFill="1" applyBorder="1" applyAlignment="1">
      <alignment vertical="center"/>
    </xf>
    <xf numFmtId="177" fontId="5" fillId="4" borderId="7" xfId="0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7" fillId="5" borderId="0" xfId="0" applyFont="1" applyFill="1"/>
    <xf numFmtId="0" fontId="9" fillId="5" borderId="0" xfId="0" applyFont="1" applyFill="1" applyAlignment="1">
      <alignment horizontal="left" vertical="center"/>
    </xf>
    <xf numFmtId="1" fontId="10" fillId="5" borderId="0" xfId="0" applyNumberFormat="1" applyFont="1" applyFill="1" applyAlignment="1">
      <alignment vertical="center"/>
    </xf>
    <xf numFmtId="0" fontId="10" fillId="5" borderId="0" xfId="0" applyFont="1" applyFill="1"/>
    <xf numFmtId="0" fontId="10" fillId="5" borderId="0" xfId="0" applyFont="1" applyFill="1" applyAlignment="1">
      <alignment vertical="center"/>
    </xf>
    <xf numFmtId="176" fontId="10" fillId="5" borderId="0" xfId="0" applyNumberFormat="1" applyFont="1" applyFill="1" applyAlignment="1">
      <alignment vertical="center"/>
    </xf>
    <xf numFmtId="176" fontId="10" fillId="5" borderId="0" xfId="0" applyNumberFormat="1" applyFont="1" applyFill="1"/>
    <xf numFmtId="0" fontId="4" fillId="5" borderId="1" xfId="0" applyFont="1" applyFill="1" applyBorder="1" applyAlignment="1">
      <alignment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horizontal="left" vertical="center"/>
    </xf>
    <xf numFmtId="0" fontId="13" fillId="5" borderId="0" xfId="0" applyFont="1" applyFill="1" applyAlignment="1">
      <alignment vertical="center"/>
    </xf>
    <xf numFmtId="0" fontId="14" fillId="5" borderId="0" xfId="0" applyFont="1" applyFill="1"/>
    <xf numFmtId="176" fontId="9" fillId="5" borderId="0" xfId="0" applyNumberFormat="1" applyFont="1" applyFill="1" applyAlignment="1">
      <alignment horizontal="left" vertical="center"/>
    </xf>
    <xf numFmtId="0" fontId="5" fillId="4" borderId="31" xfId="0" applyFont="1" applyFill="1" applyBorder="1" applyAlignment="1">
      <alignment vertical="center"/>
    </xf>
    <xf numFmtId="176" fontId="15" fillId="5" borderId="10" xfId="0" applyNumberFormat="1" applyFont="1" applyFill="1" applyBorder="1" applyAlignment="1">
      <alignment vertical="center"/>
    </xf>
    <xf numFmtId="176" fontId="16" fillId="5" borderId="10" xfId="0" applyNumberFormat="1" applyFont="1" applyFill="1" applyBorder="1" applyAlignment="1">
      <alignment vertical="center"/>
    </xf>
    <xf numFmtId="176" fontId="16" fillId="5" borderId="11" xfId="0" applyNumberFormat="1" applyFont="1" applyFill="1" applyBorder="1" applyAlignment="1">
      <alignment vertical="center"/>
    </xf>
    <xf numFmtId="176" fontId="15" fillId="5" borderId="3" xfId="0" applyNumberFormat="1" applyFont="1" applyFill="1" applyBorder="1" applyAlignment="1">
      <alignment vertical="center"/>
    </xf>
    <xf numFmtId="176" fontId="16" fillId="5" borderId="3" xfId="0" applyNumberFormat="1" applyFont="1" applyFill="1" applyBorder="1" applyAlignment="1">
      <alignment vertical="center"/>
    </xf>
    <xf numFmtId="176" fontId="16" fillId="5" borderId="13" xfId="0" applyNumberFormat="1" applyFont="1" applyFill="1" applyBorder="1" applyAlignment="1">
      <alignment vertical="center"/>
    </xf>
    <xf numFmtId="176" fontId="17" fillId="5" borderId="3" xfId="0" applyNumberFormat="1" applyFont="1" applyFill="1" applyBorder="1" applyAlignment="1">
      <alignment vertical="center"/>
    </xf>
    <xf numFmtId="176" fontId="16" fillId="5" borderId="16" xfId="0" applyNumberFormat="1" applyFont="1" applyFill="1" applyBorder="1" applyAlignment="1">
      <alignment vertical="center"/>
    </xf>
    <xf numFmtId="176" fontId="16" fillId="5" borderId="28" xfId="0" applyNumberFormat="1" applyFont="1" applyFill="1" applyBorder="1" applyAlignment="1">
      <alignment vertical="center"/>
    </xf>
    <xf numFmtId="176" fontId="16" fillId="5" borderId="29" xfId="0" applyNumberFormat="1" applyFont="1" applyFill="1" applyBorder="1" applyAlignment="1">
      <alignment vertical="center"/>
    </xf>
    <xf numFmtId="176" fontId="18" fillId="5" borderId="0" xfId="0" applyNumberFormat="1" applyFont="1" applyFill="1" applyBorder="1"/>
    <xf numFmtId="0" fontId="18" fillId="5" borderId="0" xfId="0" applyFont="1" applyFill="1" applyBorder="1"/>
    <xf numFmtId="176" fontId="18" fillId="5" borderId="0" xfId="0" applyNumberFormat="1" applyFont="1" applyFill="1"/>
    <xf numFmtId="0" fontId="18" fillId="5" borderId="0" xfId="0" applyFont="1" applyFill="1"/>
    <xf numFmtId="176" fontId="15" fillId="5" borderId="0" xfId="0" applyNumberFormat="1" applyFont="1" applyFill="1" applyBorder="1" applyAlignment="1">
      <alignment vertical="center"/>
    </xf>
    <xf numFmtId="178" fontId="15" fillId="5" borderId="0" xfId="0" applyNumberFormat="1" applyFont="1" applyFill="1" applyBorder="1" applyAlignment="1">
      <alignment vertical="center"/>
    </xf>
    <xf numFmtId="176" fontId="16" fillId="5" borderId="0" xfId="0" applyNumberFormat="1" applyFont="1" applyFill="1" applyBorder="1" applyAlignment="1">
      <alignment vertical="center"/>
    </xf>
    <xf numFmtId="182" fontId="15" fillId="5" borderId="0" xfId="0" applyNumberFormat="1" applyFont="1" applyFill="1" applyBorder="1" applyAlignment="1">
      <alignment vertical="center"/>
    </xf>
    <xf numFmtId="179" fontId="15" fillId="5" borderId="0" xfId="0" applyNumberFormat="1" applyFont="1" applyFill="1" applyBorder="1" applyAlignment="1">
      <alignment vertical="center"/>
    </xf>
    <xf numFmtId="176" fontId="16" fillId="5" borderId="7" xfId="0" applyNumberFormat="1" applyFont="1" applyFill="1" applyBorder="1" applyAlignment="1">
      <alignment vertical="center"/>
    </xf>
    <xf numFmtId="180" fontId="16" fillId="5" borderId="0" xfId="0" applyNumberFormat="1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177" fontId="16" fillId="5" borderId="0" xfId="0" applyNumberFormat="1" applyFont="1" applyFill="1" applyBorder="1" applyAlignment="1">
      <alignment vertical="center"/>
    </xf>
    <xf numFmtId="1" fontId="16" fillId="2" borderId="16" xfId="0" applyNumberFormat="1" applyFont="1" applyFill="1" applyBorder="1" applyAlignment="1">
      <alignment vertical="center"/>
    </xf>
    <xf numFmtId="176" fontId="16" fillId="5" borderId="1" xfId="0" applyNumberFormat="1" applyFont="1" applyFill="1" applyBorder="1" applyAlignment="1">
      <alignment vertical="center"/>
    </xf>
    <xf numFmtId="0" fontId="16" fillId="5" borderId="1" xfId="0" applyFont="1" applyFill="1" applyBorder="1" applyAlignment="1">
      <alignment vertical="center"/>
    </xf>
    <xf numFmtId="177" fontId="16" fillId="5" borderId="1" xfId="0" applyNumberFormat="1" applyFont="1" applyFill="1" applyBorder="1" applyAlignment="1">
      <alignment vertical="center"/>
    </xf>
    <xf numFmtId="181" fontId="16" fillId="5" borderId="1" xfId="0" applyNumberFormat="1" applyFont="1" applyFill="1" applyBorder="1" applyAlignment="1">
      <alignment vertical="center"/>
    </xf>
    <xf numFmtId="176" fontId="16" fillId="5" borderId="2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77" fontId="5" fillId="4" borderId="15" xfId="0" applyNumberFormat="1" applyFont="1" applyFill="1" applyBorder="1" applyAlignment="1">
      <alignment horizontal="center" vertical="center"/>
    </xf>
    <xf numFmtId="177" fontId="5" fillId="4" borderId="28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3" borderId="24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textRotation="255"/>
    </xf>
    <xf numFmtId="0" fontId="4" fillId="4" borderId="12" xfId="0" applyFont="1" applyFill="1" applyBorder="1" applyAlignment="1">
      <alignment horizontal="center" vertical="center" textRotation="255"/>
    </xf>
    <xf numFmtId="0" fontId="4" fillId="4" borderId="30" xfId="0" applyFont="1" applyFill="1" applyBorder="1" applyAlignment="1">
      <alignment horizontal="center" vertical="center" textRotation="255"/>
    </xf>
    <xf numFmtId="0" fontId="4" fillId="4" borderId="14" xfId="0" applyFont="1" applyFill="1" applyBorder="1" applyAlignment="1">
      <alignment horizontal="center" vertical="center" textRotation="255"/>
    </xf>
    <xf numFmtId="0" fontId="4" fillId="3" borderId="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76" fontId="4" fillId="3" borderId="17" xfId="1" applyNumberFormat="1" applyFont="1" applyFill="1" applyBorder="1" applyAlignment="1" applyProtection="1">
      <alignment vertical="center" wrapText="1"/>
      <protection hidden="1"/>
    </xf>
    <xf numFmtId="176" fontId="4" fillId="3" borderId="18" xfId="1" applyNumberFormat="1" applyFont="1" applyFill="1" applyBorder="1" applyAlignment="1" applyProtection="1">
      <alignment vertical="center" wrapText="1"/>
      <protection hidden="1"/>
    </xf>
    <xf numFmtId="176" fontId="4" fillId="3" borderId="22" xfId="1" applyNumberFormat="1" applyFont="1" applyFill="1" applyBorder="1" applyAlignment="1" applyProtection="1">
      <alignment vertical="center" wrapText="1"/>
      <protection hidden="1"/>
    </xf>
    <xf numFmtId="176" fontId="4" fillId="3" borderId="23" xfId="1" applyNumberFormat="1" applyFont="1" applyFill="1" applyBorder="1" applyAlignment="1" applyProtection="1">
      <alignment vertical="center" wrapText="1"/>
      <protection hidden="1"/>
    </xf>
    <xf numFmtId="176" fontId="4" fillId="3" borderId="25" xfId="1" applyNumberFormat="1" applyFont="1" applyFill="1" applyBorder="1" applyAlignment="1" applyProtection="1">
      <alignment vertical="center" wrapText="1"/>
      <protection hidden="1"/>
    </xf>
    <xf numFmtId="176" fontId="4" fillId="3" borderId="26" xfId="1" applyNumberFormat="1" applyFont="1" applyFill="1" applyBorder="1" applyAlignment="1" applyProtection="1">
      <alignment vertical="center" wrapText="1"/>
      <protection hidden="1"/>
    </xf>
    <xf numFmtId="0" fontId="4" fillId="3" borderId="2" xfId="0" applyFont="1" applyFill="1" applyBorder="1" applyAlignment="1">
      <alignment horizontal="center" vertical="center" textRotation="255"/>
    </xf>
    <xf numFmtId="0" fontId="4" fillId="3" borderId="3" xfId="0" applyFont="1" applyFill="1" applyBorder="1" applyAlignment="1">
      <alignment horizontal="center" vertical="center" textRotation="255"/>
    </xf>
    <xf numFmtId="0" fontId="4" fillId="3" borderId="4" xfId="0" applyFont="1" applyFill="1" applyBorder="1" applyAlignment="1">
      <alignment horizontal="center" vertical="center" textRotation="255"/>
    </xf>
    <xf numFmtId="0" fontId="4" fillId="3" borderId="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2">
    <cellStyle name="常规" xfId="0" builtinId="0"/>
    <cellStyle name="常规_山东省2002年投入产出表(待定）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K57"/>
  <sheetViews>
    <sheetView tabSelected="1" workbookViewId="0">
      <pane xSplit="3" ySplit="8" topLeftCell="AW30" activePane="bottomRight" state="frozen"/>
      <selection pane="topRight" activeCell="D1" sqref="D1"/>
      <selection pane="bottomLeft" activeCell="A9" sqref="A9"/>
      <selection pane="bottomRight" activeCell="AZ32" sqref="AZ32"/>
    </sheetView>
  </sheetViews>
  <sheetFormatPr defaultRowHeight="13.5" x14ac:dyDescent="0.15"/>
  <cols>
    <col min="1" max="1" width="2.875" style="7" customWidth="1"/>
    <col min="2" max="2" width="24.125" style="7" customWidth="1"/>
    <col min="3" max="3" width="4.625" style="7" customWidth="1"/>
    <col min="4" max="39" width="8.625" style="7" customWidth="1"/>
    <col min="40" max="40" width="9.375" style="7" customWidth="1"/>
    <col min="41" max="41" width="9" style="7" customWidth="1"/>
    <col min="42" max="43" width="8.625" style="7" customWidth="1"/>
    <col min="44" max="44" width="9.125" style="7" customWidth="1"/>
    <col min="45" max="45" width="9" style="7" customWidth="1"/>
    <col min="46" max="46" width="10" style="32" customWidth="1"/>
    <col min="47" max="48" width="8.625" style="7" customWidth="1"/>
    <col min="49" max="49" width="9.375" style="7" customWidth="1"/>
    <col min="50" max="50" width="8.625" style="7" customWidth="1"/>
    <col min="51" max="51" width="9.875" style="7" customWidth="1"/>
    <col min="52" max="52" width="9.5" style="7" customWidth="1"/>
    <col min="53" max="53" width="8.625" style="7" customWidth="1"/>
    <col min="54" max="54" width="9.25" style="7" customWidth="1"/>
    <col min="55" max="56" width="8.625" style="7" customWidth="1"/>
    <col min="57" max="57" width="10.25" style="7" customWidth="1"/>
    <col min="58" max="59" width="9" style="7" customWidth="1"/>
    <col min="60" max="60" width="8.625" style="7" customWidth="1"/>
    <col min="61" max="61" width="10.5" style="7" customWidth="1"/>
    <col min="62" max="159" width="9" style="7"/>
    <col min="160" max="160" width="4.75" style="7" customWidth="1"/>
    <col min="161" max="161" width="24.125" style="7" customWidth="1"/>
    <col min="162" max="162" width="6.875" style="7" customWidth="1"/>
    <col min="163" max="190" width="13.625" style="7" customWidth="1"/>
    <col min="191" max="191" width="11.875" style="7" customWidth="1"/>
    <col min="192" max="220" width="13.625" style="7" customWidth="1"/>
    <col min="221" max="221" width="9" style="7"/>
    <col min="222" max="222" width="10.5" style="7" bestFit="1" customWidth="1"/>
    <col min="223" max="415" width="9" style="7"/>
    <col min="416" max="416" width="4.75" style="7" customWidth="1"/>
    <col min="417" max="417" width="24.125" style="7" customWidth="1"/>
    <col min="418" max="418" width="6.875" style="7" customWidth="1"/>
    <col min="419" max="446" width="13.625" style="7" customWidth="1"/>
    <col min="447" max="447" width="11.875" style="7" customWidth="1"/>
    <col min="448" max="476" width="13.625" style="7" customWidth="1"/>
    <col min="477" max="477" width="9" style="7"/>
    <col min="478" max="478" width="10.5" style="7" bestFit="1" customWidth="1"/>
    <col min="479" max="671" width="9" style="7"/>
    <col min="672" max="672" width="4.75" style="7" customWidth="1"/>
    <col min="673" max="673" width="24.125" style="7" customWidth="1"/>
    <col min="674" max="674" width="6.875" style="7" customWidth="1"/>
    <col min="675" max="702" width="13.625" style="7" customWidth="1"/>
    <col min="703" max="703" width="11.875" style="7" customWidth="1"/>
    <col min="704" max="732" width="13.625" style="7" customWidth="1"/>
    <col min="733" max="733" width="9" style="7"/>
    <col min="734" max="734" width="10.5" style="7" bestFit="1" customWidth="1"/>
    <col min="735" max="927" width="9" style="7"/>
    <col min="928" max="928" width="4.75" style="7" customWidth="1"/>
    <col min="929" max="929" width="24.125" style="7" customWidth="1"/>
    <col min="930" max="930" width="6.875" style="7" customWidth="1"/>
    <col min="931" max="958" width="13.625" style="7" customWidth="1"/>
    <col min="959" max="959" width="11.875" style="7" customWidth="1"/>
    <col min="960" max="988" width="13.625" style="7" customWidth="1"/>
    <col min="989" max="989" width="9" style="7"/>
    <col min="990" max="990" width="10.5" style="7" bestFit="1" customWidth="1"/>
    <col min="991" max="1183" width="9" style="7"/>
    <col min="1184" max="1184" width="4.75" style="7" customWidth="1"/>
    <col min="1185" max="1185" width="24.125" style="7" customWidth="1"/>
    <col min="1186" max="1186" width="6.875" style="7" customWidth="1"/>
    <col min="1187" max="1214" width="13.625" style="7" customWidth="1"/>
    <col min="1215" max="1215" width="11.875" style="7" customWidth="1"/>
    <col min="1216" max="1244" width="13.625" style="7" customWidth="1"/>
    <col min="1245" max="1245" width="9" style="7"/>
    <col min="1246" max="1246" width="10.5" style="7" bestFit="1" customWidth="1"/>
    <col min="1247" max="1439" width="9" style="7"/>
    <col min="1440" max="1440" width="4.75" style="7" customWidth="1"/>
    <col min="1441" max="1441" width="24.125" style="7" customWidth="1"/>
    <col min="1442" max="1442" width="6.875" style="7" customWidth="1"/>
    <col min="1443" max="1470" width="13.625" style="7" customWidth="1"/>
    <col min="1471" max="1471" width="11.875" style="7" customWidth="1"/>
    <col min="1472" max="1500" width="13.625" style="7" customWidth="1"/>
    <col min="1501" max="1501" width="9" style="7"/>
    <col min="1502" max="1502" width="10.5" style="7" bestFit="1" customWidth="1"/>
    <col min="1503" max="1695" width="9" style="7"/>
    <col min="1696" max="1696" width="4.75" style="7" customWidth="1"/>
    <col min="1697" max="1697" width="24.125" style="7" customWidth="1"/>
    <col min="1698" max="1698" width="6.875" style="7" customWidth="1"/>
    <col min="1699" max="1726" width="13.625" style="7" customWidth="1"/>
    <col min="1727" max="1727" width="11.875" style="7" customWidth="1"/>
    <col min="1728" max="1756" width="13.625" style="7" customWidth="1"/>
    <col min="1757" max="1757" width="9" style="7"/>
    <col min="1758" max="1758" width="10.5" style="7" bestFit="1" customWidth="1"/>
    <col min="1759" max="1951" width="9" style="7"/>
    <col min="1952" max="1952" width="4.75" style="7" customWidth="1"/>
    <col min="1953" max="1953" width="24.125" style="7" customWidth="1"/>
    <col min="1954" max="1954" width="6.875" style="7" customWidth="1"/>
    <col min="1955" max="1982" width="13.625" style="7" customWidth="1"/>
    <col min="1983" max="1983" width="11.875" style="7" customWidth="1"/>
    <col min="1984" max="2012" width="13.625" style="7" customWidth="1"/>
    <col min="2013" max="2013" width="9" style="7"/>
    <col min="2014" max="2014" width="10.5" style="7" bestFit="1" customWidth="1"/>
    <col min="2015" max="2207" width="9" style="7"/>
    <col min="2208" max="2208" width="4.75" style="7" customWidth="1"/>
    <col min="2209" max="2209" width="24.125" style="7" customWidth="1"/>
    <col min="2210" max="2210" width="6.875" style="7" customWidth="1"/>
    <col min="2211" max="2238" width="13.625" style="7" customWidth="1"/>
    <col min="2239" max="2239" width="11.875" style="7" customWidth="1"/>
    <col min="2240" max="2268" width="13.625" style="7" customWidth="1"/>
    <col min="2269" max="2269" width="9" style="7"/>
    <col min="2270" max="2270" width="10.5" style="7" bestFit="1" customWidth="1"/>
    <col min="2271" max="2463" width="9" style="7"/>
    <col min="2464" max="2464" width="4.75" style="7" customWidth="1"/>
    <col min="2465" max="2465" width="24.125" style="7" customWidth="1"/>
    <col min="2466" max="2466" width="6.875" style="7" customWidth="1"/>
    <col min="2467" max="2494" width="13.625" style="7" customWidth="1"/>
    <col min="2495" max="2495" width="11.875" style="7" customWidth="1"/>
    <col min="2496" max="2524" width="13.625" style="7" customWidth="1"/>
    <col min="2525" max="2525" width="9" style="7"/>
    <col min="2526" max="2526" width="10.5" style="7" bestFit="1" customWidth="1"/>
    <col min="2527" max="2719" width="9" style="7"/>
    <col min="2720" max="2720" width="4.75" style="7" customWidth="1"/>
    <col min="2721" max="2721" width="24.125" style="7" customWidth="1"/>
    <col min="2722" max="2722" width="6.875" style="7" customWidth="1"/>
    <col min="2723" max="2750" width="13.625" style="7" customWidth="1"/>
    <col min="2751" max="2751" width="11.875" style="7" customWidth="1"/>
    <col min="2752" max="2780" width="13.625" style="7" customWidth="1"/>
    <col min="2781" max="2781" width="9" style="7"/>
    <col min="2782" max="2782" width="10.5" style="7" bestFit="1" customWidth="1"/>
    <col min="2783" max="2975" width="9" style="7"/>
    <col min="2976" max="2976" width="4.75" style="7" customWidth="1"/>
    <col min="2977" max="2977" width="24.125" style="7" customWidth="1"/>
    <col min="2978" max="2978" width="6.875" style="7" customWidth="1"/>
    <col min="2979" max="3006" width="13.625" style="7" customWidth="1"/>
    <col min="3007" max="3007" width="11.875" style="7" customWidth="1"/>
    <col min="3008" max="3036" width="13.625" style="7" customWidth="1"/>
    <col min="3037" max="3037" width="9" style="7"/>
    <col min="3038" max="3038" width="10.5" style="7" bestFit="1" customWidth="1"/>
    <col min="3039" max="3231" width="9" style="7"/>
    <col min="3232" max="3232" width="4.75" style="7" customWidth="1"/>
    <col min="3233" max="3233" width="24.125" style="7" customWidth="1"/>
    <col min="3234" max="3234" width="6.875" style="7" customWidth="1"/>
    <col min="3235" max="3262" width="13.625" style="7" customWidth="1"/>
    <col min="3263" max="3263" width="11.875" style="7" customWidth="1"/>
    <col min="3264" max="3292" width="13.625" style="7" customWidth="1"/>
    <col min="3293" max="3293" width="9" style="7"/>
    <col min="3294" max="3294" width="10.5" style="7" bestFit="1" customWidth="1"/>
    <col min="3295" max="3487" width="9" style="7"/>
    <col min="3488" max="3488" width="4.75" style="7" customWidth="1"/>
    <col min="3489" max="3489" width="24.125" style="7" customWidth="1"/>
    <col min="3490" max="3490" width="6.875" style="7" customWidth="1"/>
    <col min="3491" max="3518" width="13.625" style="7" customWidth="1"/>
    <col min="3519" max="3519" width="11.875" style="7" customWidth="1"/>
    <col min="3520" max="3548" width="13.625" style="7" customWidth="1"/>
    <col min="3549" max="3549" width="9" style="7"/>
    <col min="3550" max="3550" width="10.5" style="7" bestFit="1" customWidth="1"/>
    <col min="3551" max="3743" width="9" style="7"/>
    <col min="3744" max="3744" width="4.75" style="7" customWidth="1"/>
    <col min="3745" max="3745" width="24.125" style="7" customWidth="1"/>
    <col min="3746" max="3746" width="6.875" style="7" customWidth="1"/>
    <col min="3747" max="3774" width="13.625" style="7" customWidth="1"/>
    <col min="3775" max="3775" width="11.875" style="7" customWidth="1"/>
    <col min="3776" max="3804" width="13.625" style="7" customWidth="1"/>
    <col min="3805" max="3805" width="9" style="7"/>
    <col min="3806" max="3806" width="10.5" style="7" bestFit="1" customWidth="1"/>
    <col min="3807" max="3999" width="9" style="7"/>
    <col min="4000" max="4000" width="4.75" style="7" customWidth="1"/>
    <col min="4001" max="4001" width="24.125" style="7" customWidth="1"/>
    <col min="4002" max="4002" width="6.875" style="7" customWidth="1"/>
    <col min="4003" max="4030" width="13.625" style="7" customWidth="1"/>
    <col min="4031" max="4031" width="11.875" style="7" customWidth="1"/>
    <col min="4032" max="4060" width="13.625" style="7" customWidth="1"/>
    <col min="4061" max="4061" width="9" style="7"/>
    <col min="4062" max="4062" width="10.5" style="7" bestFit="1" customWidth="1"/>
    <col min="4063" max="4255" width="9" style="7"/>
    <col min="4256" max="4256" width="4.75" style="7" customWidth="1"/>
    <col min="4257" max="4257" width="24.125" style="7" customWidth="1"/>
    <col min="4258" max="4258" width="6.875" style="7" customWidth="1"/>
    <col min="4259" max="4286" width="13.625" style="7" customWidth="1"/>
    <col min="4287" max="4287" width="11.875" style="7" customWidth="1"/>
    <col min="4288" max="4316" width="13.625" style="7" customWidth="1"/>
    <col min="4317" max="4317" width="9" style="7"/>
    <col min="4318" max="4318" width="10.5" style="7" bestFit="1" customWidth="1"/>
    <col min="4319" max="4511" width="9" style="7"/>
    <col min="4512" max="4512" width="4.75" style="7" customWidth="1"/>
    <col min="4513" max="4513" width="24.125" style="7" customWidth="1"/>
    <col min="4514" max="4514" width="6.875" style="7" customWidth="1"/>
    <col min="4515" max="4542" width="13.625" style="7" customWidth="1"/>
    <col min="4543" max="4543" width="11.875" style="7" customWidth="1"/>
    <col min="4544" max="4572" width="13.625" style="7" customWidth="1"/>
    <col min="4573" max="4573" width="9" style="7"/>
    <col min="4574" max="4574" width="10.5" style="7" bestFit="1" customWidth="1"/>
    <col min="4575" max="4767" width="9" style="7"/>
    <col min="4768" max="4768" width="4.75" style="7" customWidth="1"/>
    <col min="4769" max="4769" width="24.125" style="7" customWidth="1"/>
    <col min="4770" max="4770" width="6.875" style="7" customWidth="1"/>
    <col min="4771" max="4798" width="13.625" style="7" customWidth="1"/>
    <col min="4799" max="4799" width="11.875" style="7" customWidth="1"/>
    <col min="4800" max="4828" width="13.625" style="7" customWidth="1"/>
    <col min="4829" max="4829" width="9" style="7"/>
    <col min="4830" max="4830" width="10.5" style="7" bestFit="1" customWidth="1"/>
    <col min="4831" max="5023" width="9" style="7"/>
    <col min="5024" max="5024" width="4.75" style="7" customWidth="1"/>
    <col min="5025" max="5025" width="24.125" style="7" customWidth="1"/>
    <col min="5026" max="5026" width="6.875" style="7" customWidth="1"/>
    <col min="5027" max="5054" width="13.625" style="7" customWidth="1"/>
    <col min="5055" max="5055" width="11.875" style="7" customWidth="1"/>
    <col min="5056" max="5084" width="13.625" style="7" customWidth="1"/>
    <col min="5085" max="5085" width="9" style="7"/>
    <col min="5086" max="5086" width="10.5" style="7" bestFit="1" customWidth="1"/>
    <col min="5087" max="5279" width="9" style="7"/>
    <col min="5280" max="5280" width="4.75" style="7" customWidth="1"/>
    <col min="5281" max="5281" width="24.125" style="7" customWidth="1"/>
    <col min="5282" max="5282" width="6.875" style="7" customWidth="1"/>
    <col min="5283" max="5310" width="13.625" style="7" customWidth="1"/>
    <col min="5311" max="5311" width="11.875" style="7" customWidth="1"/>
    <col min="5312" max="5340" width="13.625" style="7" customWidth="1"/>
    <col min="5341" max="5341" width="9" style="7"/>
    <col min="5342" max="5342" width="10.5" style="7" bestFit="1" customWidth="1"/>
    <col min="5343" max="5535" width="9" style="7"/>
    <col min="5536" max="5536" width="4.75" style="7" customWidth="1"/>
    <col min="5537" max="5537" width="24.125" style="7" customWidth="1"/>
    <col min="5538" max="5538" width="6.875" style="7" customWidth="1"/>
    <col min="5539" max="5566" width="13.625" style="7" customWidth="1"/>
    <col min="5567" max="5567" width="11.875" style="7" customWidth="1"/>
    <col min="5568" max="5596" width="13.625" style="7" customWidth="1"/>
    <col min="5597" max="5597" width="9" style="7"/>
    <col min="5598" max="5598" width="10.5" style="7" bestFit="1" customWidth="1"/>
    <col min="5599" max="5791" width="9" style="7"/>
    <col min="5792" max="5792" width="4.75" style="7" customWidth="1"/>
    <col min="5793" max="5793" width="24.125" style="7" customWidth="1"/>
    <col min="5794" max="5794" width="6.875" style="7" customWidth="1"/>
    <col min="5795" max="5822" width="13.625" style="7" customWidth="1"/>
    <col min="5823" max="5823" width="11.875" style="7" customWidth="1"/>
    <col min="5824" max="5852" width="13.625" style="7" customWidth="1"/>
    <col min="5853" max="5853" width="9" style="7"/>
    <col min="5854" max="5854" width="10.5" style="7" bestFit="1" customWidth="1"/>
    <col min="5855" max="6047" width="9" style="7"/>
    <col min="6048" max="6048" width="4.75" style="7" customWidth="1"/>
    <col min="6049" max="6049" width="24.125" style="7" customWidth="1"/>
    <col min="6050" max="6050" width="6.875" style="7" customWidth="1"/>
    <col min="6051" max="6078" width="13.625" style="7" customWidth="1"/>
    <col min="6079" max="6079" width="11.875" style="7" customWidth="1"/>
    <col min="6080" max="6108" width="13.625" style="7" customWidth="1"/>
    <col min="6109" max="6109" width="9" style="7"/>
    <col min="6110" max="6110" width="10.5" style="7" bestFit="1" customWidth="1"/>
    <col min="6111" max="6303" width="9" style="7"/>
    <col min="6304" max="6304" width="4.75" style="7" customWidth="1"/>
    <col min="6305" max="6305" width="24.125" style="7" customWidth="1"/>
    <col min="6306" max="6306" width="6.875" style="7" customWidth="1"/>
    <col min="6307" max="6334" width="13.625" style="7" customWidth="1"/>
    <col min="6335" max="6335" width="11.875" style="7" customWidth="1"/>
    <col min="6336" max="6364" width="13.625" style="7" customWidth="1"/>
    <col min="6365" max="6365" width="9" style="7"/>
    <col min="6366" max="6366" width="10.5" style="7" bestFit="1" customWidth="1"/>
    <col min="6367" max="6559" width="9" style="7"/>
    <col min="6560" max="6560" width="4.75" style="7" customWidth="1"/>
    <col min="6561" max="6561" width="24.125" style="7" customWidth="1"/>
    <col min="6562" max="6562" width="6.875" style="7" customWidth="1"/>
    <col min="6563" max="6590" width="13.625" style="7" customWidth="1"/>
    <col min="6591" max="6591" width="11.875" style="7" customWidth="1"/>
    <col min="6592" max="6620" width="13.625" style="7" customWidth="1"/>
    <col min="6621" max="6621" width="9" style="7"/>
    <col min="6622" max="6622" width="10.5" style="7" bestFit="1" customWidth="1"/>
    <col min="6623" max="6815" width="9" style="7"/>
    <col min="6816" max="6816" width="4.75" style="7" customWidth="1"/>
    <col min="6817" max="6817" width="24.125" style="7" customWidth="1"/>
    <col min="6818" max="6818" width="6.875" style="7" customWidth="1"/>
    <col min="6819" max="6846" width="13.625" style="7" customWidth="1"/>
    <col min="6847" max="6847" width="11.875" style="7" customWidth="1"/>
    <col min="6848" max="6876" width="13.625" style="7" customWidth="1"/>
    <col min="6877" max="6877" width="9" style="7"/>
    <col min="6878" max="6878" width="10.5" style="7" bestFit="1" customWidth="1"/>
    <col min="6879" max="7071" width="9" style="7"/>
    <col min="7072" max="7072" width="4.75" style="7" customWidth="1"/>
    <col min="7073" max="7073" width="24.125" style="7" customWidth="1"/>
    <col min="7074" max="7074" width="6.875" style="7" customWidth="1"/>
    <col min="7075" max="7102" width="13.625" style="7" customWidth="1"/>
    <col min="7103" max="7103" width="11.875" style="7" customWidth="1"/>
    <col min="7104" max="7132" width="13.625" style="7" customWidth="1"/>
    <col min="7133" max="7133" width="9" style="7"/>
    <col min="7134" max="7134" width="10.5" style="7" bestFit="1" customWidth="1"/>
    <col min="7135" max="7327" width="9" style="7"/>
    <col min="7328" max="7328" width="4.75" style="7" customWidth="1"/>
    <col min="7329" max="7329" width="24.125" style="7" customWidth="1"/>
    <col min="7330" max="7330" width="6.875" style="7" customWidth="1"/>
    <col min="7331" max="7358" width="13.625" style="7" customWidth="1"/>
    <col min="7359" max="7359" width="11.875" style="7" customWidth="1"/>
    <col min="7360" max="7388" width="13.625" style="7" customWidth="1"/>
    <col min="7389" max="7389" width="9" style="7"/>
    <col min="7390" max="7390" width="10.5" style="7" bestFit="1" customWidth="1"/>
    <col min="7391" max="7583" width="9" style="7"/>
    <col min="7584" max="7584" width="4.75" style="7" customWidth="1"/>
    <col min="7585" max="7585" width="24.125" style="7" customWidth="1"/>
    <col min="7586" max="7586" width="6.875" style="7" customWidth="1"/>
    <col min="7587" max="7614" width="13.625" style="7" customWidth="1"/>
    <col min="7615" max="7615" width="11.875" style="7" customWidth="1"/>
    <col min="7616" max="7644" width="13.625" style="7" customWidth="1"/>
    <col min="7645" max="7645" width="9" style="7"/>
    <col min="7646" max="7646" width="10.5" style="7" bestFit="1" customWidth="1"/>
    <col min="7647" max="7839" width="9" style="7"/>
    <col min="7840" max="7840" width="4.75" style="7" customWidth="1"/>
    <col min="7841" max="7841" width="24.125" style="7" customWidth="1"/>
    <col min="7842" max="7842" width="6.875" style="7" customWidth="1"/>
    <col min="7843" max="7870" width="13.625" style="7" customWidth="1"/>
    <col min="7871" max="7871" width="11.875" style="7" customWidth="1"/>
    <col min="7872" max="7900" width="13.625" style="7" customWidth="1"/>
    <col min="7901" max="7901" width="9" style="7"/>
    <col min="7902" max="7902" width="10.5" style="7" bestFit="1" customWidth="1"/>
    <col min="7903" max="8095" width="9" style="7"/>
    <col min="8096" max="8096" width="4.75" style="7" customWidth="1"/>
    <col min="8097" max="8097" width="24.125" style="7" customWidth="1"/>
    <col min="8098" max="8098" width="6.875" style="7" customWidth="1"/>
    <col min="8099" max="8126" width="13.625" style="7" customWidth="1"/>
    <col min="8127" max="8127" width="11.875" style="7" customWidth="1"/>
    <col min="8128" max="8156" width="13.625" style="7" customWidth="1"/>
    <col min="8157" max="8157" width="9" style="7"/>
    <col min="8158" max="8158" width="10.5" style="7" bestFit="1" customWidth="1"/>
    <col min="8159" max="8351" width="9" style="7"/>
    <col min="8352" max="8352" width="4.75" style="7" customWidth="1"/>
    <col min="8353" max="8353" width="24.125" style="7" customWidth="1"/>
    <col min="8354" max="8354" width="6.875" style="7" customWidth="1"/>
    <col min="8355" max="8382" width="13.625" style="7" customWidth="1"/>
    <col min="8383" max="8383" width="11.875" style="7" customWidth="1"/>
    <col min="8384" max="8412" width="13.625" style="7" customWidth="1"/>
    <col min="8413" max="8413" width="9" style="7"/>
    <col min="8414" max="8414" width="10.5" style="7" bestFit="1" customWidth="1"/>
    <col min="8415" max="8607" width="9" style="7"/>
    <col min="8608" max="8608" width="4.75" style="7" customWidth="1"/>
    <col min="8609" max="8609" width="24.125" style="7" customWidth="1"/>
    <col min="8610" max="8610" width="6.875" style="7" customWidth="1"/>
    <col min="8611" max="8638" width="13.625" style="7" customWidth="1"/>
    <col min="8639" max="8639" width="11.875" style="7" customWidth="1"/>
    <col min="8640" max="8668" width="13.625" style="7" customWidth="1"/>
    <col min="8669" max="8669" width="9" style="7"/>
    <col min="8670" max="8670" width="10.5" style="7" bestFit="1" customWidth="1"/>
    <col min="8671" max="8863" width="9" style="7"/>
    <col min="8864" max="8864" width="4.75" style="7" customWidth="1"/>
    <col min="8865" max="8865" width="24.125" style="7" customWidth="1"/>
    <col min="8866" max="8866" width="6.875" style="7" customWidth="1"/>
    <col min="8867" max="8894" width="13.625" style="7" customWidth="1"/>
    <col min="8895" max="8895" width="11.875" style="7" customWidth="1"/>
    <col min="8896" max="8924" width="13.625" style="7" customWidth="1"/>
    <col min="8925" max="8925" width="9" style="7"/>
    <col min="8926" max="8926" width="10.5" style="7" bestFit="1" customWidth="1"/>
    <col min="8927" max="9119" width="9" style="7"/>
    <col min="9120" max="9120" width="4.75" style="7" customWidth="1"/>
    <col min="9121" max="9121" width="24.125" style="7" customWidth="1"/>
    <col min="9122" max="9122" width="6.875" style="7" customWidth="1"/>
    <col min="9123" max="9150" width="13.625" style="7" customWidth="1"/>
    <col min="9151" max="9151" width="11.875" style="7" customWidth="1"/>
    <col min="9152" max="9180" width="13.625" style="7" customWidth="1"/>
    <col min="9181" max="9181" width="9" style="7"/>
    <col min="9182" max="9182" width="10.5" style="7" bestFit="1" customWidth="1"/>
    <col min="9183" max="9375" width="9" style="7"/>
    <col min="9376" max="9376" width="4.75" style="7" customWidth="1"/>
    <col min="9377" max="9377" width="24.125" style="7" customWidth="1"/>
    <col min="9378" max="9378" width="6.875" style="7" customWidth="1"/>
    <col min="9379" max="9406" width="13.625" style="7" customWidth="1"/>
    <col min="9407" max="9407" width="11.875" style="7" customWidth="1"/>
    <col min="9408" max="9436" width="13.625" style="7" customWidth="1"/>
    <col min="9437" max="9437" width="9" style="7"/>
    <col min="9438" max="9438" width="10.5" style="7" bestFit="1" customWidth="1"/>
    <col min="9439" max="9631" width="9" style="7"/>
    <col min="9632" max="9632" width="4.75" style="7" customWidth="1"/>
    <col min="9633" max="9633" width="24.125" style="7" customWidth="1"/>
    <col min="9634" max="9634" width="6.875" style="7" customWidth="1"/>
    <col min="9635" max="9662" width="13.625" style="7" customWidth="1"/>
    <col min="9663" max="9663" width="11.875" style="7" customWidth="1"/>
    <col min="9664" max="9692" width="13.625" style="7" customWidth="1"/>
    <col min="9693" max="9693" width="9" style="7"/>
    <col min="9694" max="9694" width="10.5" style="7" bestFit="1" customWidth="1"/>
    <col min="9695" max="9887" width="9" style="7"/>
    <col min="9888" max="9888" width="4.75" style="7" customWidth="1"/>
    <col min="9889" max="9889" width="24.125" style="7" customWidth="1"/>
    <col min="9890" max="9890" width="6.875" style="7" customWidth="1"/>
    <col min="9891" max="9918" width="13.625" style="7" customWidth="1"/>
    <col min="9919" max="9919" width="11.875" style="7" customWidth="1"/>
    <col min="9920" max="9948" width="13.625" style="7" customWidth="1"/>
    <col min="9949" max="9949" width="9" style="7"/>
    <col min="9950" max="9950" width="10.5" style="7" bestFit="1" customWidth="1"/>
    <col min="9951" max="10143" width="9" style="7"/>
    <col min="10144" max="10144" width="4.75" style="7" customWidth="1"/>
    <col min="10145" max="10145" width="24.125" style="7" customWidth="1"/>
    <col min="10146" max="10146" width="6.875" style="7" customWidth="1"/>
    <col min="10147" max="10174" width="13.625" style="7" customWidth="1"/>
    <col min="10175" max="10175" width="11.875" style="7" customWidth="1"/>
    <col min="10176" max="10204" width="13.625" style="7" customWidth="1"/>
    <col min="10205" max="10205" width="9" style="7"/>
    <col min="10206" max="10206" width="10.5" style="7" bestFit="1" customWidth="1"/>
    <col min="10207" max="10399" width="9" style="7"/>
    <col min="10400" max="10400" width="4.75" style="7" customWidth="1"/>
    <col min="10401" max="10401" width="24.125" style="7" customWidth="1"/>
    <col min="10402" max="10402" width="6.875" style="7" customWidth="1"/>
    <col min="10403" max="10430" width="13.625" style="7" customWidth="1"/>
    <col min="10431" max="10431" width="11.875" style="7" customWidth="1"/>
    <col min="10432" max="10460" width="13.625" style="7" customWidth="1"/>
    <col min="10461" max="10461" width="9" style="7"/>
    <col min="10462" max="10462" width="10.5" style="7" bestFit="1" customWidth="1"/>
    <col min="10463" max="10655" width="9" style="7"/>
    <col min="10656" max="10656" width="4.75" style="7" customWidth="1"/>
    <col min="10657" max="10657" width="24.125" style="7" customWidth="1"/>
    <col min="10658" max="10658" width="6.875" style="7" customWidth="1"/>
    <col min="10659" max="10686" width="13.625" style="7" customWidth="1"/>
    <col min="10687" max="10687" width="11.875" style="7" customWidth="1"/>
    <col min="10688" max="10716" width="13.625" style="7" customWidth="1"/>
    <col min="10717" max="10717" width="9" style="7"/>
    <col min="10718" max="10718" width="10.5" style="7" bestFit="1" customWidth="1"/>
    <col min="10719" max="10911" width="9" style="7"/>
    <col min="10912" max="10912" width="4.75" style="7" customWidth="1"/>
    <col min="10913" max="10913" width="24.125" style="7" customWidth="1"/>
    <col min="10914" max="10914" width="6.875" style="7" customWidth="1"/>
    <col min="10915" max="10942" width="13.625" style="7" customWidth="1"/>
    <col min="10943" max="10943" width="11.875" style="7" customWidth="1"/>
    <col min="10944" max="10972" width="13.625" style="7" customWidth="1"/>
    <col min="10973" max="10973" width="9" style="7"/>
    <col min="10974" max="10974" width="10.5" style="7" bestFit="1" customWidth="1"/>
    <col min="10975" max="11167" width="9" style="7"/>
    <col min="11168" max="11168" width="4.75" style="7" customWidth="1"/>
    <col min="11169" max="11169" width="24.125" style="7" customWidth="1"/>
    <col min="11170" max="11170" width="6.875" style="7" customWidth="1"/>
    <col min="11171" max="11198" width="13.625" style="7" customWidth="1"/>
    <col min="11199" max="11199" width="11.875" style="7" customWidth="1"/>
    <col min="11200" max="11228" width="13.625" style="7" customWidth="1"/>
    <col min="11229" max="11229" width="9" style="7"/>
    <col min="11230" max="11230" width="10.5" style="7" bestFit="1" customWidth="1"/>
    <col min="11231" max="11423" width="9" style="7"/>
    <col min="11424" max="11424" width="4.75" style="7" customWidth="1"/>
    <col min="11425" max="11425" width="24.125" style="7" customWidth="1"/>
    <col min="11426" max="11426" width="6.875" style="7" customWidth="1"/>
    <col min="11427" max="11454" width="13.625" style="7" customWidth="1"/>
    <col min="11455" max="11455" width="11.875" style="7" customWidth="1"/>
    <col min="11456" max="11484" width="13.625" style="7" customWidth="1"/>
    <col min="11485" max="11485" width="9" style="7"/>
    <col min="11486" max="11486" width="10.5" style="7" bestFit="1" customWidth="1"/>
    <col min="11487" max="11679" width="9" style="7"/>
    <col min="11680" max="11680" width="4.75" style="7" customWidth="1"/>
    <col min="11681" max="11681" width="24.125" style="7" customWidth="1"/>
    <col min="11682" max="11682" width="6.875" style="7" customWidth="1"/>
    <col min="11683" max="11710" width="13.625" style="7" customWidth="1"/>
    <col min="11711" max="11711" width="11.875" style="7" customWidth="1"/>
    <col min="11712" max="11740" width="13.625" style="7" customWidth="1"/>
    <col min="11741" max="11741" width="9" style="7"/>
    <col min="11742" max="11742" width="10.5" style="7" bestFit="1" customWidth="1"/>
    <col min="11743" max="11935" width="9" style="7"/>
    <col min="11936" max="11936" width="4.75" style="7" customWidth="1"/>
    <col min="11937" max="11937" width="24.125" style="7" customWidth="1"/>
    <col min="11938" max="11938" width="6.875" style="7" customWidth="1"/>
    <col min="11939" max="11966" width="13.625" style="7" customWidth="1"/>
    <col min="11967" max="11967" width="11.875" style="7" customWidth="1"/>
    <col min="11968" max="11996" width="13.625" style="7" customWidth="1"/>
    <col min="11997" max="11997" width="9" style="7"/>
    <col min="11998" max="11998" width="10.5" style="7" bestFit="1" customWidth="1"/>
    <col min="11999" max="12191" width="9" style="7"/>
    <col min="12192" max="12192" width="4.75" style="7" customWidth="1"/>
    <col min="12193" max="12193" width="24.125" style="7" customWidth="1"/>
    <col min="12194" max="12194" width="6.875" style="7" customWidth="1"/>
    <col min="12195" max="12222" width="13.625" style="7" customWidth="1"/>
    <col min="12223" max="12223" width="11.875" style="7" customWidth="1"/>
    <col min="12224" max="12252" width="13.625" style="7" customWidth="1"/>
    <col min="12253" max="12253" width="9" style="7"/>
    <col min="12254" max="12254" width="10.5" style="7" bestFit="1" customWidth="1"/>
    <col min="12255" max="12447" width="9" style="7"/>
    <col min="12448" max="12448" width="4.75" style="7" customWidth="1"/>
    <col min="12449" max="12449" width="24.125" style="7" customWidth="1"/>
    <col min="12450" max="12450" width="6.875" style="7" customWidth="1"/>
    <col min="12451" max="12478" width="13.625" style="7" customWidth="1"/>
    <col min="12479" max="12479" width="11.875" style="7" customWidth="1"/>
    <col min="12480" max="12508" width="13.625" style="7" customWidth="1"/>
    <col min="12509" max="12509" width="9" style="7"/>
    <col min="12510" max="12510" width="10.5" style="7" bestFit="1" customWidth="1"/>
    <col min="12511" max="12703" width="9" style="7"/>
    <col min="12704" max="12704" width="4.75" style="7" customWidth="1"/>
    <col min="12705" max="12705" width="24.125" style="7" customWidth="1"/>
    <col min="12706" max="12706" width="6.875" style="7" customWidth="1"/>
    <col min="12707" max="12734" width="13.625" style="7" customWidth="1"/>
    <col min="12735" max="12735" width="11.875" style="7" customWidth="1"/>
    <col min="12736" max="12764" width="13.625" style="7" customWidth="1"/>
    <col min="12765" max="12765" width="9" style="7"/>
    <col min="12766" max="12766" width="10.5" style="7" bestFit="1" customWidth="1"/>
    <col min="12767" max="12959" width="9" style="7"/>
    <col min="12960" max="12960" width="4.75" style="7" customWidth="1"/>
    <col min="12961" max="12961" width="24.125" style="7" customWidth="1"/>
    <col min="12962" max="12962" width="6.875" style="7" customWidth="1"/>
    <col min="12963" max="12990" width="13.625" style="7" customWidth="1"/>
    <col min="12991" max="12991" width="11.875" style="7" customWidth="1"/>
    <col min="12992" max="13020" width="13.625" style="7" customWidth="1"/>
    <col min="13021" max="13021" width="9" style="7"/>
    <col min="13022" max="13022" width="10.5" style="7" bestFit="1" customWidth="1"/>
    <col min="13023" max="13215" width="9" style="7"/>
    <col min="13216" max="13216" width="4.75" style="7" customWidth="1"/>
    <col min="13217" max="13217" width="24.125" style="7" customWidth="1"/>
    <col min="13218" max="13218" width="6.875" style="7" customWidth="1"/>
    <col min="13219" max="13246" width="13.625" style="7" customWidth="1"/>
    <col min="13247" max="13247" width="11.875" style="7" customWidth="1"/>
    <col min="13248" max="13276" width="13.625" style="7" customWidth="1"/>
    <col min="13277" max="13277" width="9" style="7"/>
    <col min="13278" max="13278" width="10.5" style="7" bestFit="1" customWidth="1"/>
    <col min="13279" max="13471" width="9" style="7"/>
    <col min="13472" max="13472" width="4.75" style="7" customWidth="1"/>
    <col min="13473" max="13473" width="24.125" style="7" customWidth="1"/>
    <col min="13474" max="13474" width="6.875" style="7" customWidth="1"/>
    <col min="13475" max="13502" width="13.625" style="7" customWidth="1"/>
    <col min="13503" max="13503" width="11.875" style="7" customWidth="1"/>
    <col min="13504" max="13532" width="13.625" style="7" customWidth="1"/>
    <col min="13533" max="13533" width="9" style="7"/>
    <col min="13534" max="13534" width="10.5" style="7" bestFit="1" customWidth="1"/>
    <col min="13535" max="13727" width="9" style="7"/>
    <col min="13728" max="13728" width="4.75" style="7" customWidth="1"/>
    <col min="13729" max="13729" width="24.125" style="7" customWidth="1"/>
    <col min="13730" max="13730" width="6.875" style="7" customWidth="1"/>
    <col min="13731" max="13758" width="13.625" style="7" customWidth="1"/>
    <col min="13759" max="13759" width="11.875" style="7" customWidth="1"/>
    <col min="13760" max="13788" width="13.625" style="7" customWidth="1"/>
    <col min="13789" max="13789" width="9" style="7"/>
    <col min="13790" max="13790" width="10.5" style="7" bestFit="1" customWidth="1"/>
    <col min="13791" max="13983" width="9" style="7"/>
    <col min="13984" max="13984" width="4.75" style="7" customWidth="1"/>
    <col min="13985" max="13985" width="24.125" style="7" customWidth="1"/>
    <col min="13986" max="13986" width="6.875" style="7" customWidth="1"/>
    <col min="13987" max="14014" width="13.625" style="7" customWidth="1"/>
    <col min="14015" max="14015" width="11.875" style="7" customWidth="1"/>
    <col min="14016" max="14044" width="13.625" style="7" customWidth="1"/>
    <col min="14045" max="14045" width="9" style="7"/>
    <col min="14046" max="14046" width="10.5" style="7" bestFit="1" customWidth="1"/>
    <col min="14047" max="14239" width="9" style="7"/>
    <col min="14240" max="14240" width="4.75" style="7" customWidth="1"/>
    <col min="14241" max="14241" width="24.125" style="7" customWidth="1"/>
    <col min="14242" max="14242" width="6.875" style="7" customWidth="1"/>
    <col min="14243" max="14270" width="13.625" style="7" customWidth="1"/>
    <col min="14271" max="14271" width="11.875" style="7" customWidth="1"/>
    <col min="14272" max="14300" width="13.625" style="7" customWidth="1"/>
    <col min="14301" max="14301" width="9" style="7"/>
    <col min="14302" max="14302" width="10.5" style="7" bestFit="1" customWidth="1"/>
    <col min="14303" max="14495" width="9" style="7"/>
    <col min="14496" max="14496" width="4.75" style="7" customWidth="1"/>
    <col min="14497" max="14497" width="24.125" style="7" customWidth="1"/>
    <col min="14498" max="14498" width="6.875" style="7" customWidth="1"/>
    <col min="14499" max="14526" width="13.625" style="7" customWidth="1"/>
    <col min="14527" max="14527" width="11.875" style="7" customWidth="1"/>
    <col min="14528" max="14556" width="13.625" style="7" customWidth="1"/>
    <col min="14557" max="14557" width="9" style="7"/>
    <col min="14558" max="14558" width="10.5" style="7" bestFit="1" customWidth="1"/>
    <col min="14559" max="14751" width="9" style="7"/>
    <col min="14752" max="14752" width="4.75" style="7" customWidth="1"/>
    <col min="14753" max="14753" width="24.125" style="7" customWidth="1"/>
    <col min="14754" max="14754" width="6.875" style="7" customWidth="1"/>
    <col min="14755" max="14782" width="13.625" style="7" customWidth="1"/>
    <col min="14783" max="14783" width="11.875" style="7" customWidth="1"/>
    <col min="14784" max="14812" width="13.625" style="7" customWidth="1"/>
    <col min="14813" max="14813" width="9" style="7"/>
    <col min="14814" max="14814" width="10.5" style="7" bestFit="1" customWidth="1"/>
    <col min="14815" max="15007" width="9" style="7"/>
    <col min="15008" max="15008" width="4.75" style="7" customWidth="1"/>
    <col min="15009" max="15009" width="24.125" style="7" customWidth="1"/>
    <col min="15010" max="15010" width="6.875" style="7" customWidth="1"/>
    <col min="15011" max="15038" width="13.625" style="7" customWidth="1"/>
    <col min="15039" max="15039" width="11.875" style="7" customWidth="1"/>
    <col min="15040" max="15068" width="13.625" style="7" customWidth="1"/>
    <col min="15069" max="15069" width="9" style="7"/>
    <col min="15070" max="15070" width="10.5" style="7" bestFit="1" customWidth="1"/>
    <col min="15071" max="15263" width="9" style="7"/>
    <col min="15264" max="15264" width="4.75" style="7" customWidth="1"/>
    <col min="15265" max="15265" width="24.125" style="7" customWidth="1"/>
    <col min="15266" max="15266" width="6.875" style="7" customWidth="1"/>
    <col min="15267" max="15294" width="13.625" style="7" customWidth="1"/>
    <col min="15295" max="15295" width="11.875" style="7" customWidth="1"/>
    <col min="15296" max="15324" width="13.625" style="7" customWidth="1"/>
    <col min="15325" max="15325" width="9" style="7"/>
    <col min="15326" max="15326" width="10.5" style="7" bestFit="1" customWidth="1"/>
    <col min="15327" max="15519" width="9" style="7"/>
    <col min="15520" max="15520" width="4.75" style="7" customWidth="1"/>
    <col min="15521" max="15521" width="24.125" style="7" customWidth="1"/>
    <col min="15522" max="15522" width="6.875" style="7" customWidth="1"/>
    <col min="15523" max="15550" width="13.625" style="7" customWidth="1"/>
    <col min="15551" max="15551" width="11.875" style="7" customWidth="1"/>
    <col min="15552" max="15580" width="13.625" style="7" customWidth="1"/>
    <col min="15581" max="15581" width="9" style="7"/>
    <col min="15582" max="15582" width="10.5" style="7" bestFit="1" customWidth="1"/>
    <col min="15583" max="15775" width="9" style="7"/>
    <col min="15776" max="15776" width="4.75" style="7" customWidth="1"/>
    <col min="15777" max="15777" width="24.125" style="7" customWidth="1"/>
    <col min="15778" max="15778" width="6.875" style="7" customWidth="1"/>
    <col min="15779" max="15806" width="13.625" style="7" customWidth="1"/>
    <col min="15807" max="15807" width="11.875" style="7" customWidth="1"/>
    <col min="15808" max="15836" width="13.625" style="7" customWidth="1"/>
    <col min="15837" max="15837" width="9" style="7"/>
    <col min="15838" max="15838" width="10.5" style="7" bestFit="1" customWidth="1"/>
    <col min="15839" max="16031" width="9" style="7"/>
    <col min="16032" max="16032" width="4.75" style="7" customWidth="1"/>
    <col min="16033" max="16033" width="24.125" style="7" customWidth="1"/>
    <col min="16034" max="16034" width="6.875" style="7" customWidth="1"/>
    <col min="16035" max="16062" width="13.625" style="7" customWidth="1"/>
    <col min="16063" max="16063" width="11.875" style="7" customWidth="1"/>
    <col min="16064" max="16092" width="13.625" style="7" customWidth="1"/>
    <col min="16093" max="16093" width="9" style="7"/>
    <col min="16094" max="16094" width="10.5" style="7" bestFit="1" customWidth="1"/>
    <col min="16095" max="16384" width="9" style="7"/>
  </cols>
  <sheetData>
    <row r="1" spans="1:63" ht="20.25" x14ac:dyDescent="0.15">
      <c r="B1" s="20" t="s">
        <v>170</v>
      </c>
      <c r="C1" s="20"/>
      <c r="D1" s="20"/>
      <c r="E1" s="20"/>
      <c r="F1" s="20"/>
      <c r="G1" s="20"/>
      <c r="H1" s="20"/>
      <c r="I1" s="20"/>
      <c r="J1" s="20"/>
      <c r="K1" s="20"/>
      <c r="L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9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8"/>
      <c r="BH1" s="21"/>
      <c r="BI1" s="20"/>
    </row>
    <row r="2" spans="1:63" s="24" customFormat="1" ht="12" x14ac:dyDescent="0.15">
      <c r="A2" s="22"/>
      <c r="B2" s="22" t="s">
        <v>78</v>
      </c>
      <c r="C2" s="22"/>
      <c r="D2" s="22"/>
      <c r="E2" s="22"/>
      <c r="F2" s="22"/>
      <c r="G2" s="22"/>
      <c r="H2" s="22"/>
      <c r="I2" s="22"/>
      <c r="J2" s="22"/>
      <c r="K2" s="22"/>
      <c r="L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30"/>
      <c r="AU2" s="22"/>
      <c r="AV2" s="22"/>
      <c r="AW2" s="22"/>
      <c r="AX2" s="22"/>
      <c r="AY2" s="22"/>
      <c r="AZ2" s="22"/>
      <c r="BA2" s="33"/>
      <c r="BB2" s="22"/>
      <c r="BC2" s="22"/>
      <c r="BD2" s="22"/>
      <c r="BE2" s="22"/>
      <c r="BF2" s="22"/>
      <c r="BG2" s="23"/>
      <c r="BH2" s="27"/>
      <c r="BI2" s="22"/>
    </row>
    <row r="3" spans="1:63" s="24" customFormat="1" ht="12.75" thickBot="1" x14ac:dyDescent="0.2">
      <c r="B3" s="28" t="s">
        <v>79</v>
      </c>
      <c r="C3" s="25"/>
      <c r="D3" s="25"/>
      <c r="E3" s="25"/>
      <c r="F3" s="25"/>
      <c r="G3" s="25"/>
      <c r="H3" s="25"/>
      <c r="I3" s="26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31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7"/>
      <c r="BI3" s="25"/>
    </row>
    <row r="4" spans="1:63" s="24" customFormat="1" ht="15.95" customHeight="1" x14ac:dyDescent="0.15">
      <c r="A4" s="90" t="s">
        <v>150</v>
      </c>
      <c r="B4" s="91"/>
      <c r="C4" s="96" t="s">
        <v>80</v>
      </c>
      <c r="D4" s="99" t="s">
        <v>81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1"/>
      <c r="AU4" s="100" t="s">
        <v>82</v>
      </c>
      <c r="AV4" s="100"/>
      <c r="AW4" s="100"/>
      <c r="AX4" s="100"/>
      <c r="AY4" s="100"/>
      <c r="AZ4" s="100"/>
      <c r="BA4" s="100"/>
      <c r="BB4" s="100"/>
      <c r="BC4" s="100"/>
      <c r="BD4" s="100"/>
      <c r="BE4" s="101"/>
      <c r="BF4" s="83" t="s">
        <v>83</v>
      </c>
      <c r="BG4" s="83" t="s">
        <v>84</v>
      </c>
      <c r="BH4" s="83" t="s">
        <v>85</v>
      </c>
      <c r="BI4" s="84" t="s">
        <v>86</v>
      </c>
    </row>
    <row r="5" spans="1:63" s="24" customFormat="1" ht="15.95" customHeight="1" x14ac:dyDescent="0.15">
      <c r="A5" s="92"/>
      <c r="B5" s="93"/>
      <c r="C5" s="97"/>
      <c r="D5" s="66" t="s">
        <v>168</v>
      </c>
      <c r="E5" s="66" t="s">
        <v>167</v>
      </c>
      <c r="F5" s="66" t="s">
        <v>166</v>
      </c>
      <c r="G5" s="66" t="s">
        <v>165</v>
      </c>
      <c r="H5" s="66" t="s">
        <v>164</v>
      </c>
      <c r="I5" s="66" t="s">
        <v>163</v>
      </c>
      <c r="J5" s="66" t="s">
        <v>6</v>
      </c>
      <c r="K5" s="66" t="s">
        <v>162</v>
      </c>
      <c r="L5" s="66" t="s">
        <v>161</v>
      </c>
      <c r="M5" s="66" t="s">
        <v>160</v>
      </c>
      <c r="N5" s="66" t="s">
        <v>159</v>
      </c>
      <c r="O5" s="66" t="s">
        <v>11</v>
      </c>
      <c r="P5" s="66" t="s">
        <v>87</v>
      </c>
      <c r="Q5" s="66" t="s">
        <v>158</v>
      </c>
      <c r="R5" s="66" t="s">
        <v>14</v>
      </c>
      <c r="S5" s="66" t="s">
        <v>15</v>
      </c>
      <c r="T5" s="66" t="s">
        <v>16</v>
      </c>
      <c r="U5" s="66" t="s">
        <v>88</v>
      </c>
      <c r="V5" s="66" t="s">
        <v>89</v>
      </c>
      <c r="W5" s="66" t="s">
        <v>157</v>
      </c>
      <c r="X5" s="66" t="s">
        <v>20</v>
      </c>
      <c r="Y5" s="66" t="s">
        <v>21</v>
      </c>
      <c r="Z5" s="87" t="s">
        <v>22</v>
      </c>
      <c r="AA5" s="66" t="s">
        <v>156</v>
      </c>
      <c r="AB5" s="66" t="s">
        <v>155</v>
      </c>
      <c r="AC5" s="66" t="s">
        <v>90</v>
      </c>
      <c r="AD5" s="66" t="s">
        <v>91</v>
      </c>
      <c r="AE5" s="66" t="s">
        <v>27</v>
      </c>
      <c r="AF5" s="66" t="s">
        <v>28</v>
      </c>
      <c r="AG5" s="66" t="s">
        <v>153</v>
      </c>
      <c r="AH5" s="66" t="s">
        <v>154</v>
      </c>
      <c r="AI5" s="66" t="s">
        <v>140</v>
      </c>
      <c r="AJ5" s="66" t="s">
        <v>31</v>
      </c>
      <c r="AK5" s="66" t="s">
        <v>32</v>
      </c>
      <c r="AL5" s="66" t="s">
        <v>92</v>
      </c>
      <c r="AM5" s="66" t="s">
        <v>93</v>
      </c>
      <c r="AN5" s="66" t="s">
        <v>151</v>
      </c>
      <c r="AO5" s="66" t="s">
        <v>152</v>
      </c>
      <c r="AP5" s="66" t="s">
        <v>37</v>
      </c>
      <c r="AQ5" s="66" t="s">
        <v>94</v>
      </c>
      <c r="AR5" s="66" t="s">
        <v>95</v>
      </c>
      <c r="AS5" s="66" t="s">
        <v>96</v>
      </c>
      <c r="AT5" s="69" t="s">
        <v>97</v>
      </c>
      <c r="AU5" s="74" t="s">
        <v>98</v>
      </c>
      <c r="AV5" s="74"/>
      <c r="AW5" s="74"/>
      <c r="AX5" s="74"/>
      <c r="AY5" s="75"/>
      <c r="AZ5" s="76" t="s">
        <v>99</v>
      </c>
      <c r="BA5" s="74"/>
      <c r="BB5" s="75"/>
      <c r="BC5" s="66" t="s">
        <v>119</v>
      </c>
      <c r="BD5" s="66" t="s">
        <v>120</v>
      </c>
      <c r="BE5" s="69" t="s">
        <v>100</v>
      </c>
      <c r="BF5" s="67"/>
      <c r="BG5" s="67"/>
      <c r="BH5" s="67"/>
      <c r="BI5" s="85"/>
    </row>
    <row r="6" spans="1:63" s="24" customFormat="1" ht="15.95" customHeight="1" x14ac:dyDescent="0.15">
      <c r="A6" s="92"/>
      <c r="B6" s="93"/>
      <c r="C6" s="9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88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73"/>
      <c r="AU6" s="74" t="s">
        <v>101</v>
      </c>
      <c r="AV6" s="74"/>
      <c r="AW6" s="75"/>
      <c r="AX6" s="66" t="s">
        <v>169</v>
      </c>
      <c r="AY6" s="69" t="s">
        <v>102</v>
      </c>
      <c r="AZ6" s="66" t="s">
        <v>121</v>
      </c>
      <c r="BA6" s="66" t="s">
        <v>103</v>
      </c>
      <c r="BB6" s="69" t="s">
        <v>102</v>
      </c>
      <c r="BC6" s="67"/>
      <c r="BD6" s="67"/>
      <c r="BE6" s="73"/>
      <c r="BF6" s="67"/>
      <c r="BG6" s="67"/>
      <c r="BH6" s="67"/>
      <c r="BI6" s="85"/>
    </row>
    <row r="7" spans="1:63" s="24" customFormat="1" ht="15.95" customHeight="1" x14ac:dyDescent="0.15">
      <c r="A7" s="94"/>
      <c r="B7" s="95"/>
      <c r="C7" s="9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89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70"/>
      <c r="AU7" s="65" t="s">
        <v>122</v>
      </c>
      <c r="AV7" s="9" t="s">
        <v>123</v>
      </c>
      <c r="AW7" s="10" t="s">
        <v>104</v>
      </c>
      <c r="AX7" s="68"/>
      <c r="AY7" s="70"/>
      <c r="AZ7" s="68"/>
      <c r="BA7" s="68"/>
      <c r="BB7" s="70"/>
      <c r="BC7" s="68"/>
      <c r="BD7" s="68"/>
      <c r="BE7" s="70"/>
      <c r="BF7" s="68"/>
      <c r="BG7" s="68"/>
      <c r="BH7" s="68"/>
      <c r="BI7" s="86"/>
    </row>
    <row r="8" spans="1:63" s="24" customFormat="1" ht="15.95" customHeight="1" x14ac:dyDescent="0.15">
      <c r="A8" s="77" t="s">
        <v>80</v>
      </c>
      <c r="B8" s="78"/>
      <c r="C8" s="11" t="s">
        <v>124</v>
      </c>
      <c r="D8" s="1" t="s">
        <v>125</v>
      </c>
      <c r="E8" s="1" t="s">
        <v>105</v>
      </c>
      <c r="F8" s="1" t="s">
        <v>126</v>
      </c>
      <c r="G8" s="1" t="s">
        <v>40</v>
      </c>
      <c r="H8" s="1" t="s">
        <v>41</v>
      </c>
      <c r="I8" s="1" t="s">
        <v>42</v>
      </c>
      <c r="J8" s="1" t="s">
        <v>43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48</v>
      </c>
      <c r="P8" s="1" t="s">
        <v>49</v>
      </c>
      <c r="Q8" s="1" t="s">
        <v>50</v>
      </c>
      <c r="R8" s="1" t="s">
        <v>51</v>
      </c>
      <c r="S8" s="1" t="s">
        <v>52</v>
      </c>
      <c r="T8" s="1" t="s">
        <v>106</v>
      </c>
      <c r="U8" s="1" t="s">
        <v>54</v>
      </c>
      <c r="V8" s="1" t="s">
        <v>55</v>
      </c>
      <c r="W8" s="1" t="s">
        <v>56</v>
      </c>
      <c r="X8" s="1" t="s">
        <v>57</v>
      </c>
      <c r="Y8" s="1" t="s">
        <v>58</v>
      </c>
      <c r="Z8" s="1" t="s">
        <v>59</v>
      </c>
      <c r="AA8" s="1" t="s">
        <v>60</v>
      </c>
      <c r="AB8" s="1" t="s">
        <v>61</v>
      </c>
      <c r="AC8" s="1" t="s">
        <v>62</v>
      </c>
      <c r="AD8" s="1" t="s">
        <v>63</v>
      </c>
      <c r="AE8" s="1" t="s">
        <v>64</v>
      </c>
      <c r="AF8" s="1" t="s">
        <v>65</v>
      </c>
      <c r="AG8" s="1" t="s">
        <v>66</v>
      </c>
      <c r="AH8" s="1" t="s">
        <v>67</v>
      </c>
      <c r="AI8" s="1" t="s">
        <v>68</v>
      </c>
      <c r="AJ8" s="1" t="s">
        <v>69</v>
      </c>
      <c r="AK8" s="1" t="s">
        <v>70</v>
      </c>
      <c r="AL8" s="1" t="s">
        <v>71</v>
      </c>
      <c r="AM8" s="1" t="s">
        <v>72</v>
      </c>
      <c r="AN8" s="1" t="s">
        <v>73</v>
      </c>
      <c r="AO8" s="1" t="s">
        <v>74</v>
      </c>
      <c r="AP8" s="1" t="s">
        <v>75</v>
      </c>
      <c r="AQ8" s="1" t="s">
        <v>76</v>
      </c>
      <c r="AR8" s="1" t="s">
        <v>77</v>
      </c>
      <c r="AS8" s="1" t="s">
        <v>127</v>
      </c>
      <c r="AT8" s="12" t="s">
        <v>128</v>
      </c>
      <c r="AU8" s="64" t="s">
        <v>129</v>
      </c>
      <c r="AV8" s="1" t="s">
        <v>130</v>
      </c>
      <c r="AW8" s="12" t="s">
        <v>107</v>
      </c>
      <c r="AX8" s="1" t="s">
        <v>108</v>
      </c>
      <c r="AY8" s="12" t="s">
        <v>131</v>
      </c>
      <c r="AZ8" s="1" t="s">
        <v>132</v>
      </c>
      <c r="BA8" s="1" t="s">
        <v>133</v>
      </c>
      <c r="BB8" s="12" t="s">
        <v>134</v>
      </c>
      <c r="BC8" s="1" t="s">
        <v>109</v>
      </c>
      <c r="BD8" s="1" t="s">
        <v>135</v>
      </c>
      <c r="BE8" s="12" t="s">
        <v>136</v>
      </c>
      <c r="BF8" s="1" t="s">
        <v>137</v>
      </c>
      <c r="BG8" s="1" t="s">
        <v>110</v>
      </c>
      <c r="BH8" s="1" t="s">
        <v>138</v>
      </c>
      <c r="BI8" s="2" t="s">
        <v>111</v>
      </c>
    </row>
    <row r="9" spans="1:63" s="24" customFormat="1" ht="15.95" customHeight="1" x14ac:dyDescent="0.15">
      <c r="A9" s="79" t="s">
        <v>139</v>
      </c>
      <c r="B9" s="13" t="s">
        <v>0</v>
      </c>
      <c r="C9" s="3" t="s">
        <v>125</v>
      </c>
      <c r="D9" s="35">
        <v>8834013.1180581059</v>
      </c>
      <c r="E9" s="35">
        <v>8853.8645465533409</v>
      </c>
      <c r="F9" s="35">
        <v>351.4452239742497</v>
      </c>
      <c r="G9" s="35">
        <v>4271.6775254662743</v>
      </c>
      <c r="H9" s="35">
        <v>5832.7179549823804</v>
      </c>
      <c r="I9" s="35">
        <v>31229654.3973746</v>
      </c>
      <c r="J9" s="35">
        <v>2201925.9172301153</v>
      </c>
      <c r="K9" s="35">
        <v>210204.54480829346</v>
      </c>
      <c r="L9" s="35">
        <v>1359501.9446072436</v>
      </c>
      <c r="M9" s="35">
        <v>512066.57584342867</v>
      </c>
      <c r="N9" s="35">
        <v>380.2861257102673</v>
      </c>
      <c r="O9" s="35">
        <v>2438109.161129979</v>
      </c>
      <c r="P9" s="35">
        <v>14859.327283670706</v>
      </c>
      <c r="Q9" s="35">
        <v>4384.4994746860866</v>
      </c>
      <c r="R9" s="35">
        <v>346.67073692296049</v>
      </c>
      <c r="S9" s="35">
        <v>5198.5819179008404</v>
      </c>
      <c r="T9" s="35">
        <v>4471.8313719860307</v>
      </c>
      <c r="U9" s="35">
        <v>2427.7837482977911</v>
      </c>
      <c r="V9" s="35">
        <v>2137.1164142999032</v>
      </c>
      <c r="W9" s="35">
        <v>540.15283502701925</v>
      </c>
      <c r="X9" s="35">
        <v>0</v>
      </c>
      <c r="Y9" s="35">
        <v>79978.361292074449</v>
      </c>
      <c r="Z9" s="35">
        <v>642.61937722202686</v>
      </c>
      <c r="AA9" s="35">
        <v>0</v>
      </c>
      <c r="AB9" s="35">
        <v>3263.813138704571</v>
      </c>
      <c r="AC9" s="35">
        <v>1876.7014078584932</v>
      </c>
      <c r="AD9" s="35">
        <v>639.20347422262228</v>
      </c>
      <c r="AE9" s="35">
        <v>680449.91000000027</v>
      </c>
      <c r="AF9" s="35">
        <v>7319.3310000000001</v>
      </c>
      <c r="AG9" s="35">
        <v>360327.59633467899</v>
      </c>
      <c r="AH9" s="35">
        <v>2581504.4365851902</v>
      </c>
      <c r="AI9" s="35">
        <v>50052.03</v>
      </c>
      <c r="AJ9" s="35">
        <v>816.7410533154449</v>
      </c>
      <c r="AK9" s="35">
        <v>4405.6548999999995</v>
      </c>
      <c r="AL9" s="35">
        <v>90359.204713243875</v>
      </c>
      <c r="AM9" s="35">
        <v>55484.197898400649</v>
      </c>
      <c r="AN9" s="35">
        <v>151909.37829205199</v>
      </c>
      <c r="AO9" s="35">
        <v>60542.807309133983</v>
      </c>
      <c r="AP9" s="35">
        <v>72202.20380086216</v>
      </c>
      <c r="AQ9" s="35">
        <v>39151.789922723423</v>
      </c>
      <c r="AR9" s="35">
        <v>22988.214964660452</v>
      </c>
      <c r="AS9" s="35">
        <v>0</v>
      </c>
      <c r="AT9" s="36">
        <f t="shared" ref="AT9:AT50" si="0">SUM(D9:AS9)</f>
        <v>51103445.809675597</v>
      </c>
      <c r="AU9" s="35">
        <v>5782298.1621094039</v>
      </c>
      <c r="AV9" s="35">
        <v>8969052.204250725</v>
      </c>
      <c r="AW9" s="36">
        <f t="shared" ref="AW9:AW50" si="1">AU9+AV9</f>
        <v>14751350.366360128</v>
      </c>
      <c r="AX9" s="35">
        <v>514973.58420291601</v>
      </c>
      <c r="AY9" s="36">
        <f t="shared" ref="AY9:AY50" si="2">AW9+AX9</f>
        <v>15266323.950563043</v>
      </c>
      <c r="AZ9" s="35">
        <v>1059957.7442999999</v>
      </c>
      <c r="BA9" s="35">
        <v>-234600</v>
      </c>
      <c r="BB9" s="36">
        <f t="shared" ref="BB9:BB50" si="3">AZ9+BA9</f>
        <v>825357.7442999999</v>
      </c>
      <c r="BC9" s="35">
        <v>58367.7071</v>
      </c>
      <c r="BD9" s="35">
        <v>424706.734735973</v>
      </c>
      <c r="BE9" s="36">
        <f t="shared" ref="BE9:BE50" si="4">AY9+BB9+BC9+BD9</f>
        <v>16574756.136699017</v>
      </c>
      <c r="BF9" s="35">
        <v>208406.49679999999</v>
      </c>
      <c r="BG9" s="35">
        <v>2378026.5712771588</v>
      </c>
      <c r="BH9" s="35">
        <v>-1313346.0955718458</v>
      </c>
      <c r="BI9" s="37">
        <f t="shared" ref="BI9:BI51" si="5">AT9+BE9-BF9-BG9+BH9</f>
        <v>63778422.782725602</v>
      </c>
      <c r="BK9" s="27"/>
    </row>
    <row r="10" spans="1:63" s="24" customFormat="1" ht="15.95" customHeight="1" x14ac:dyDescent="0.15">
      <c r="A10" s="80"/>
      <c r="B10" s="14" t="s">
        <v>1</v>
      </c>
      <c r="C10" s="4" t="s">
        <v>105</v>
      </c>
      <c r="D10" s="38">
        <v>10407.927504649087</v>
      </c>
      <c r="E10" s="38">
        <v>1444163.3618082069</v>
      </c>
      <c r="F10" s="38">
        <v>17610.149278643137</v>
      </c>
      <c r="G10" s="38">
        <v>81052.342790898547</v>
      </c>
      <c r="H10" s="38">
        <v>95522.816611266171</v>
      </c>
      <c r="I10" s="38">
        <v>175972.63879886546</v>
      </c>
      <c r="J10" s="38">
        <v>58944.345374550307</v>
      </c>
      <c r="K10" s="38">
        <v>13174.295299386116</v>
      </c>
      <c r="L10" s="38">
        <v>48850.430013536767</v>
      </c>
      <c r="M10" s="38">
        <v>108909.40098180961</v>
      </c>
      <c r="N10" s="38">
        <v>463558.87927949766</v>
      </c>
      <c r="O10" s="38">
        <v>1202428.3186129306</v>
      </c>
      <c r="P10" s="38">
        <v>1924345.2801022576</v>
      </c>
      <c r="Q10" s="38">
        <v>932111.46164263412</v>
      </c>
      <c r="R10" s="38">
        <v>59416.853318087029</v>
      </c>
      <c r="S10" s="38">
        <v>56745.731073779978</v>
      </c>
      <c r="T10" s="38">
        <v>37625.06395739971</v>
      </c>
      <c r="U10" s="38">
        <v>19812.11648061208</v>
      </c>
      <c r="V10" s="38">
        <v>7430.2038604062682</v>
      </c>
      <c r="W10" s="38">
        <v>0</v>
      </c>
      <c r="X10" s="38">
        <v>0</v>
      </c>
      <c r="Y10" s="38">
        <v>47781.900487974883</v>
      </c>
      <c r="Z10" s="38">
        <v>5418.4217928703638</v>
      </c>
      <c r="AA10" s="38">
        <v>3060.647788198356</v>
      </c>
      <c r="AB10" s="38">
        <v>4691202.3500576597</v>
      </c>
      <c r="AC10" s="38">
        <v>236702.9456210685</v>
      </c>
      <c r="AD10" s="38">
        <v>1652.8226503709402</v>
      </c>
      <c r="AE10" s="38">
        <v>20733.781128321854</v>
      </c>
      <c r="AF10" s="38">
        <v>242.09642445906871</v>
      </c>
      <c r="AG10" s="38">
        <v>25256.508467343589</v>
      </c>
      <c r="AH10" s="38">
        <v>41564.570743998294</v>
      </c>
      <c r="AI10" s="38">
        <v>20.860955919167868</v>
      </c>
      <c r="AJ10" s="38">
        <v>0</v>
      </c>
      <c r="AK10" s="38">
        <v>3090.4631938346306</v>
      </c>
      <c r="AL10" s="38">
        <v>357.32489872051354</v>
      </c>
      <c r="AM10" s="38">
        <v>5953.3488417324461</v>
      </c>
      <c r="AN10" s="38">
        <v>11455.0056230763</v>
      </c>
      <c r="AO10" s="38">
        <v>22866.232985371134</v>
      </c>
      <c r="AP10" s="38">
        <v>31094.250514517578</v>
      </c>
      <c r="AQ10" s="38">
        <v>1930.7200000000003</v>
      </c>
      <c r="AR10" s="38">
        <v>6504.3175714394229</v>
      </c>
      <c r="AS10" s="38">
        <v>1394.4574685745349</v>
      </c>
      <c r="AT10" s="39">
        <f t="shared" si="0"/>
        <v>11916364.644004868</v>
      </c>
      <c r="AU10" s="38">
        <v>54279.114683948297</v>
      </c>
      <c r="AV10" s="38">
        <v>14371.761119051782</v>
      </c>
      <c r="AW10" s="39">
        <f t="shared" si="1"/>
        <v>68650.875803000075</v>
      </c>
      <c r="AX10" s="38">
        <v>0</v>
      </c>
      <c r="AY10" s="39">
        <f t="shared" si="2"/>
        <v>68650.875803000075</v>
      </c>
      <c r="AZ10" s="38">
        <v>0</v>
      </c>
      <c r="BA10" s="38">
        <v>111366.25521740199</v>
      </c>
      <c r="BB10" s="39">
        <f t="shared" si="3"/>
        <v>111366.25521740199</v>
      </c>
      <c r="BC10" s="38">
        <v>4.0084999999999997</v>
      </c>
      <c r="BD10" s="38">
        <v>36943.964768140002</v>
      </c>
      <c r="BE10" s="39">
        <f t="shared" si="4"/>
        <v>216965.10428854206</v>
      </c>
      <c r="BF10" s="38">
        <v>0</v>
      </c>
      <c r="BG10" s="38">
        <v>1183522.70406423</v>
      </c>
      <c r="BH10" s="38">
        <v>-292614.1675590165</v>
      </c>
      <c r="BI10" s="40">
        <f t="shared" si="5"/>
        <v>10657192.876670165</v>
      </c>
      <c r="BK10" s="27"/>
    </row>
    <row r="11" spans="1:63" s="24" customFormat="1" ht="15.95" customHeight="1" x14ac:dyDescent="0.15">
      <c r="A11" s="80"/>
      <c r="B11" s="14" t="s">
        <v>2</v>
      </c>
      <c r="C11" s="4" t="s">
        <v>126</v>
      </c>
      <c r="D11" s="38">
        <v>0</v>
      </c>
      <c r="E11" s="38">
        <v>2424.0852138896253</v>
      </c>
      <c r="F11" s="38">
        <v>342448.31897179194</v>
      </c>
      <c r="G11" s="38">
        <v>93312.221747273768</v>
      </c>
      <c r="H11" s="38">
        <v>13135.940710554543</v>
      </c>
      <c r="I11" s="38">
        <v>0</v>
      </c>
      <c r="J11" s="38">
        <v>0</v>
      </c>
      <c r="K11" s="38">
        <v>162.78192093597789</v>
      </c>
      <c r="L11" s="38">
        <v>6385.7438776442414</v>
      </c>
      <c r="M11" s="38">
        <v>1040.1812519424968</v>
      </c>
      <c r="N11" s="38">
        <v>4299935.9771644697</v>
      </c>
      <c r="O11" s="38">
        <v>801131.15918838303</v>
      </c>
      <c r="P11" s="38">
        <v>70660.448355955727</v>
      </c>
      <c r="Q11" s="38">
        <v>12568.655426192916</v>
      </c>
      <c r="R11" s="38">
        <v>9363.0995742928953</v>
      </c>
      <c r="S11" s="38">
        <v>8810.9369593947067</v>
      </c>
      <c r="T11" s="38">
        <v>9093.2370247116996</v>
      </c>
      <c r="U11" s="38">
        <v>13972.732444315785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246282.47743857504</v>
      </c>
      <c r="AC11" s="38">
        <v>1783640.7221096172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100.83594360740607</v>
      </c>
      <c r="AR11" s="38">
        <v>8456.0932099005659</v>
      </c>
      <c r="AS11" s="38">
        <v>0</v>
      </c>
      <c r="AT11" s="39">
        <f t="shared" si="0"/>
        <v>7722925.6485334495</v>
      </c>
      <c r="AU11" s="38">
        <v>0</v>
      </c>
      <c r="AV11" s="38">
        <v>0</v>
      </c>
      <c r="AW11" s="39">
        <f t="shared" si="1"/>
        <v>0</v>
      </c>
      <c r="AX11" s="38">
        <v>0</v>
      </c>
      <c r="AY11" s="39">
        <f t="shared" si="2"/>
        <v>0</v>
      </c>
      <c r="AZ11" s="38">
        <v>0</v>
      </c>
      <c r="BA11" s="38">
        <v>-14162.036065391401</v>
      </c>
      <c r="BB11" s="39">
        <f t="shared" si="3"/>
        <v>-14162.036065391401</v>
      </c>
      <c r="BC11" s="38">
        <v>0</v>
      </c>
      <c r="BD11" s="38">
        <v>5282.0941380980003</v>
      </c>
      <c r="BE11" s="39">
        <f t="shared" si="4"/>
        <v>-8879.941927293401</v>
      </c>
      <c r="BF11" s="38">
        <v>52.366300000000003</v>
      </c>
      <c r="BG11" s="38">
        <v>1289329.9149509501</v>
      </c>
      <c r="BH11" s="38">
        <v>-36059.298507341184</v>
      </c>
      <c r="BI11" s="40">
        <f t="shared" si="5"/>
        <v>6388604.1268478651</v>
      </c>
      <c r="BK11" s="27"/>
    </row>
    <row r="12" spans="1:63" s="24" customFormat="1" ht="15.95" customHeight="1" x14ac:dyDescent="0.15">
      <c r="A12" s="80"/>
      <c r="B12" s="14" t="s">
        <v>3</v>
      </c>
      <c r="C12" s="4" t="s">
        <v>40</v>
      </c>
      <c r="D12" s="38">
        <v>0</v>
      </c>
      <c r="E12" s="38">
        <v>61108.343954826727</v>
      </c>
      <c r="F12" s="38">
        <v>0</v>
      </c>
      <c r="G12" s="38">
        <v>1702099.1986088695</v>
      </c>
      <c r="H12" s="38">
        <v>22523.145232288818</v>
      </c>
      <c r="I12" s="38">
        <v>0</v>
      </c>
      <c r="J12" s="38">
        <v>0</v>
      </c>
      <c r="K12" s="38">
        <v>0</v>
      </c>
      <c r="L12" s="38">
        <v>584.89907294163459</v>
      </c>
      <c r="M12" s="38">
        <v>0</v>
      </c>
      <c r="N12" s="38">
        <v>1614.6008015440652</v>
      </c>
      <c r="O12" s="38">
        <v>316786.90497676906</v>
      </c>
      <c r="P12" s="38">
        <v>208558.0077047736</v>
      </c>
      <c r="Q12" s="38">
        <v>5860720.026326566</v>
      </c>
      <c r="R12" s="38">
        <v>88345.326511932813</v>
      </c>
      <c r="S12" s="38">
        <v>14526.51747977557</v>
      </c>
      <c r="T12" s="38">
        <v>5289.097105486926</v>
      </c>
      <c r="U12" s="38">
        <v>20310.889484625422</v>
      </c>
      <c r="V12" s="38">
        <v>25120.081086273807</v>
      </c>
      <c r="W12" s="38">
        <v>0</v>
      </c>
      <c r="X12" s="38">
        <v>0</v>
      </c>
      <c r="Y12" s="38">
        <v>709.8705976595329</v>
      </c>
      <c r="Z12" s="38">
        <v>3783.6378421930344</v>
      </c>
      <c r="AA12" s="38">
        <v>705.44199020669419</v>
      </c>
      <c r="AB12" s="38">
        <v>1677.8072296328919</v>
      </c>
      <c r="AC12" s="38">
        <v>8077.2261453012607</v>
      </c>
      <c r="AD12" s="38">
        <v>0</v>
      </c>
      <c r="AE12" s="38">
        <v>0</v>
      </c>
      <c r="AF12" s="38">
        <v>0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0</v>
      </c>
      <c r="AN12" s="38">
        <v>0</v>
      </c>
      <c r="AO12" s="38">
        <v>0</v>
      </c>
      <c r="AP12" s="38">
        <v>0</v>
      </c>
      <c r="AQ12" s="38">
        <v>0</v>
      </c>
      <c r="AR12" s="38">
        <v>0</v>
      </c>
      <c r="AS12" s="38">
        <v>0</v>
      </c>
      <c r="AT12" s="39">
        <f t="shared" si="0"/>
        <v>8342541.0221516667</v>
      </c>
      <c r="AU12" s="38">
        <v>0</v>
      </c>
      <c r="AV12" s="38">
        <v>0</v>
      </c>
      <c r="AW12" s="39">
        <f t="shared" si="1"/>
        <v>0</v>
      </c>
      <c r="AX12" s="38">
        <v>0</v>
      </c>
      <c r="AY12" s="39">
        <f t="shared" si="2"/>
        <v>0</v>
      </c>
      <c r="AZ12" s="38">
        <v>0</v>
      </c>
      <c r="BA12" s="38">
        <v>53887.310626007275</v>
      </c>
      <c r="BB12" s="39">
        <f t="shared" si="3"/>
        <v>53887.310626007275</v>
      </c>
      <c r="BC12" s="38">
        <v>1429.492</v>
      </c>
      <c r="BD12" s="38">
        <v>2399895.5663483799</v>
      </c>
      <c r="BE12" s="39">
        <f t="shared" si="4"/>
        <v>2455212.3689743872</v>
      </c>
      <c r="BF12" s="38">
        <v>204022.571</v>
      </c>
      <c r="BG12" s="38">
        <v>127678.01207426382</v>
      </c>
      <c r="BH12" s="38">
        <v>486966.48801558092</v>
      </c>
      <c r="BI12" s="40">
        <f t="shared" si="5"/>
        <v>10953019.29606737</v>
      </c>
      <c r="BK12" s="27"/>
    </row>
    <row r="13" spans="1:63" s="24" customFormat="1" ht="15.95" customHeight="1" x14ac:dyDescent="0.15">
      <c r="A13" s="80"/>
      <c r="B13" s="14" t="s">
        <v>4</v>
      </c>
      <c r="C13" s="4" t="s">
        <v>41</v>
      </c>
      <c r="D13" s="38">
        <v>0</v>
      </c>
      <c r="E13" s="38">
        <v>793009.85135004809</v>
      </c>
      <c r="F13" s="38">
        <v>1024036.9600413564</v>
      </c>
      <c r="G13" s="38">
        <v>108434.89103106692</v>
      </c>
      <c r="H13" s="38">
        <v>678914.63680393063</v>
      </c>
      <c r="I13" s="38">
        <v>22462.25361324738</v>
      </c>
      <c r="J13" s="38">
        <v>24.822219605472743</v>
      </c>
      <c r="K13" s="38">
        <v>0</v>
      </c>
      <c r="L13" s="38">
        <v>2098.2389768329454</v>
      </c>
      <c r="M13" s="38">
        <v>0</v>
      </c>
      <c r="N13" s="38">
        <v>0</v>
      </c>
      <c r="O13" s="38">
        <v>1201696.7387825744</v>
      </c>
      <c r="P13" s="38">
        <v>3569247.2197879599</v>
      </c>
      <c r="Q13" s="38">
        <v>29048.211583839904</v>
      </c>
      <c r="R13" s="38">
        <v>5992.9553719919413</v>
      </c>
      <c r="S13" s="38">
        <v>2153.0374121810223</v>
      </c>
      <c r="T13" s="38">
        <v>7974.3062640590842</v>
      </c>
      <c r="U13" s="38">
        <v>4074.0763518183535</v>
      </c>
      <c r="V13" s="38">
        <v>15375.411158692927</v>
      </c>
      <c r="W13" s="38">
        <v>0.16399379846860448</v>
      </c>
      <c r="X13" s="38">
        <v>0</v>
      </c>
      <c r="Y13" s="38">
        <v>2050.7372821275394</v>
      </c>
      <c r="Z13" s="38">
        <v>252.24252281286894</v>
      </c>
      <c r="AA13" s="38">
        <v>215.18134190687331</v>
      </c>
      <c r="AB13" s="38">
        <v>7884.809023891572</v>
      </c>
      <c r="AC13" s="38">
        <v>40.386130726506309</v>
      </c>
      <c r="AD13" s="38">
        <v>221.09238562117324</v>
      </c>
      <c r="AE13" s="38">
        <v>501758.44403939502</v>
      </c>
      <c r="AF13" s="38">
        <v>0</v>
      </c>
      <c r="AG13" s="38">
        <v>706.45790029355408</v>
      </c>
      <c r="AH13" s="38"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0</v>
      </c>
      <c r="AN13" s="38">
        <v>5.7360503549759514</v>
      </c>
      <c r="AO13" s="38">
        <v>0</v>
      </c>
      <c r="AP13" s="38">
        <v>0</v>
      </c>
      <c r="AQ13" s="38">
        <v>0</v>
      </c>
      <c r="AR13" s="38">
        <v>0</v>
      </c>
      <c r="AS13" s="38">
        <v>0</v>
      </c>
      <c r="AT13" s="39">
        <f t="shared" si="0"/>
        <v>7977678.8614201322</v>
      </c>
      <c r="AU13" s="38">
        <v>0</v>
      </c>
      <c r="AV13" s="38">
        <v>0</v>
      </c>
      <c r="AW13" s="39">
        <f t="shared" si="1"/>
        <v>0</v>
      </c>
      <c r="AX13" s="38">
        <v>0</v>
      </c>
      <c r="AY13" s="39">
        <f t="shared" si="2"/>
        <v>0</v>
      </c>
      <c r="AZ13" s="38">
        <v>0</v>
      </c>
      <c r="BA13" s="38">
        <v>103234.54346828247</v>
      </c>
      <c r="BB13" s="39">
        <f t="shared" si="3"/>
        <v>103234.54346828247</v>
      </c>
      <c r="BC13" s="38">
        <v>36135.565900000001</v>
      </c>
      <c r="BD13" s="38">
        <v>150958.05195253302</v>
      </c>
      <c r="BE13" s="39">
        <f t="shared" si="4"/>
        <v>290328.1613208155</v>
      </c>
      <c r="BF13" s="38">
        <v>88671.509099999996</v>
      </c>
      <c r="BG13" s="38">
        <v>207510.51788820539</v>
      </c>
      <c r="BH13" s="38">
        <v>-205223.19151521847</v>
      </c>
      <c r="BI13" s="40">
        <f t="shared" si="5"/>
        <v>7766601.804237524</v>
      </c>
      <c r="BK13" s="27"/>
    </row>
    <row r="14" spans="1:63" s="24" customFormat="1" ht="15.95" customHeight="1" x14ac:dyDescent="0.15">
      <c r="A14" s="80"/>
      <c r="B14" s="14" t="s">
        <v>5</v>
      </c>
      <c r="C14" s="4" t="s">
        <v>42</v>
      </c>
      <c r="D14" s="38">
        <v>6715867.9190210067</v>
      </c>
      <c r="E14" s="38">
        <v>35772.999329118742</v>
      </c>
      <c r="F14" s="38">
        <v>35056.445860833694</v>
      </c>
      <c r="G14" s="38">
        <v>71194.625424437909</v>
      </c>
      <c r="H14" s="38">
        <v>45046.290464577636</v>
      </c>
      <c r="I14" s="38">
        <v>19777784.574029688</v>
      </c>
      <c r="J14" s="38">
        <v>79910.046110147116</v>
      </c>
      <c r="K14" s="38">
        <v>262034.92479912229</v>
      </c>
      <c r="L14" s="38">
        <v>75564.048975940081</v>
      </c>
      <c r="M14" s="38">
        <v>63843.483293625235</v>
      </c>
      <c r="N14" s="38">
        <v>58721.682061604748</v>
      </c>
      <c r="O14" s="38">
        <v>1565543.8069139651</v>
      </c>
      <c r="P14" s="38">
        <v>204246.85539929336</v>
      </c>
      <c r="Q14" s="38">
        <v>135151.75478697929</v>
      </c>
      <c r="R14" s="38">
        <v>46983.173131226191</v>
      </c>
      <c r="S14" s="38">
        <v>132295.06990509896</v>
      </c>
      <c r="T14" s="38">
        <v>65897.082638490945</v>
      </c>
      <c r="U14" s="38">
        <v>115925.99073810421</v>
      </c>
      <c r="V14" s="38">
        <v>67864.738253637755</v>
      </c>
      <c r="W14" s="38">
        <v>178374.00382246485</v>
      </c>
      <c r="X14" s="38">
        <v>7289.3789888894053</v>
      </c>
      <c r="Y14" s="38">
        <v>27599.6665581858</v>
      </c>
      <c r="Z14" s="38">
        <v>8292.0554002367699</v>
      </c>
      <c r="AA14" s="38">
        <v>1264.508819972531</v>
      </c>
      <c r="AB14" s="38">
        <v>91826.338839633565</v>
      </c>
      <c r="AC14" s="38">
        <v>12426.081847836133</v>
      </c>
      <c r="AD14" s="38">
        <v>14792.956360325101</v>
      </c>
      <c r="AE14" s="38">
        <v>257668.92983433485</v>
      </c>
      <c r="AF14" s="38">
        <v>271666.33199999999</v>
      </c>
      <c r="AG14" s="38">
        <v>150423.4624929869</v>
      </c>
      <c r="AH14" s="38">
        <v>7409538.8032269496</v>
      </c>
      <c r="AI14" s="38">
        <v>202591.55000000002</v>
      </c>
      <c r="AJ14" s="38">
        <v>96466.680000000008</v>
      </c>
      <c r="AK14" s="38">
        <v>78827.636999999988</v>
      </c>
      <c r="AL14" s="38">
        <v>187042.57</v>
      </c>
      <c r="AM14" s="38">
        <v>57336.493391501586</v>
      </c>
      <c r="AN14" s="38">
        <v>20812.54</v>
      </c>
      <c r="AO14" s="38">
        <v>336324.15279104683</v>
      </c>
      <c r="AP14" s="38">
        <v>287959.07828545693</v>
      </c>
      <c r="AQ14" s="38">
        <v>199813.26227505584</v>
      </c>
      <c r="AR14" s="38">
        <v>1004903.0115945055</v>
      </c>
      <c r="AS14" s="38">
        <v>199987.57893840197</v>
      </c>
      <c r="AT14" s="39">
        <f t="shared" si="0"/>
        <v>40657932.583604679</v>
      </c>
      <c r="AU14" s="38">
        <v>8696479.9999999981</v>
      </c>
      <c r="AV14" s="38">
        <v>13035868.453149799</v>
      </c>
      <c r="AW14" s="39">
        <f t="shared" si="1"/>
        <v>21732348.453149796</v>
      </c>
      <c r="AX14" s="38">
        <v>0</v>
      </c>
      <c r="AY14" s="39">
        <f t="shared" si="2"/>
        <v>21732348.453149796</v>
      </c>
      <c r="AZ14" s="38">
        <v>0</v>
      </c>
      <c r="BA14" s="38">
        <v>2071449.97550401</v>
      </c>
      <c r="BB14" s="39">
        <f t="shared" si="3"/>
        <v>2071449.97550401</v>
      </c>
      <c r="BC14" s="38">
        <v>298616.87409999996</v>
      </c>
      <c r="BD14" s="38">
        <v>18403577.358516198</v>
      </c>
      <c r="BE14" s="39">
        <f t="shared" si="4"/>
        <v>42505992.661270007</v>
      </c>
      <c r="BF14" s="38">
        <v>126521.35249999999</v>
      </c>
      <c r="BG14" s="38">
        <v>513660.57681969</v>
      </c>
      <c r="BH14" s="38">
        <v>3917622.829679653</v>
      </c>
      <c r="BI14" s="40">
        <f t="shared" si="5"/>
        <v>86441366.145234644</v>
      </c>
      <c r="BK14" s="27"/>
    </row>
    <row r="15" spans="1:63" s="24" customFormat="1" ht="15.95" customHeight="1" x14ac:dyDescent="0.15">
      <c r="A15" s="80"/>
      <c r="B15" s="14" t="s">
        <v>6</v>
      </c>
      <c r="C15" s="4" t="s">
        <v>43</v>
      </c>
      <c r="D15" s="38">
        <v>9502.9849946261147</v>
      </c>
      <c r="E15" s="38">
        <v>65357.084213994094</v>
      </c>
      <c r="F15" s="38">
        <v>1823.12286598067</v>
      </c>
      <c r="G15" s="38">
        <v>13705.292380919976</v>
      </c>
      <c r="H15" s="38">
        <v>6057.9494073052683</v>
      </c>
      <c r="I15" s="38">
        <v>70879.378621906813</v>
      </c>
      <c r="J15" s="38">
        <v>4958295.65721168</v>
      </c>
      <c r="K15" s="38">
        <v>2327088.5168502098</v>
      </c>
      <c r="L15" s="38">
        <v>149571.54559969515</v>
      </c>
      <c r="M15" s="38">
        <v>443344.68093001936</v>
      </c>
      <c r="N15" s="38">
        <v>9032.4321377030992</v>
      </c>
      <c r="O15" s="38">
        <v>272793.65839980351</v>
      </c>
      <c r="P15" s="38">
        <v>184360.90339024071</v>
      </c>
      <c r="Q15" s="38">
        <v>18364.644816269705</v>
      </c>
      <c r="R15" s="38">
        <v>42567.564806677976</v>
      </c>
      <c r="S15" s="38">
        <v>24646.623694499551</v>
      </c>
      <c r="T15" s="38">
        <v>38470.829741682217</v>
      </c>
      <c r="U15" s="38">
        <v>166271.25178973333</v>
      </c>
      <c r="V15" s="38">
        <v>33373.435220241496</v>
      </c>
      <c r="W15" s="38">
        <v>14647.590362125693</v>
      </c>
      <c r="X15" s="38">
        <v>1262.9752944201039</v>
      </c>
      <c r="Y15" s="38">
        <v>139517.3834152135</v>
      </c>
      <c r="Z15" s="38">
        <v>13077.893654112026</v>
      </c>
      <c r="AA15" s="38">
        <v>1866.248651340461</v>
      </c>
      <c r="AB15" s="38">
        <v>2477.0029760323346</v>
      </c>
      <c r="AC15" s="38">
        <v>2676.0182221358396</v>
      </c>
      <c r="AD15" s="38">
        <v>488.50954856399119</v>
      </c>
      <c r="AE15" s="38">
        <v>27058.904840353607</v>
      </c>
      <c r="AF15" s="38">
        <v>78299.819999999992</v>
      </c>
      <c r="AG15" s="38">
        <v>23155.733622593008</v>
      </c>
      <c r="AH15" s="38">
        <v>153087.39001666542</v>
      </c>
      <c r="AI15" s="38">
        <v>6495.362292791403</v>
      </c>
      <c r="AJ15" s="38">
        <v>3215.556</v>
      </c>
      <c r="AK15" s="38">
        <v>21013.464523193143</v>
      </c>
      <c r="AL15" s="38">
        <v>13067.776270119775</v>
      </c>
      <c r="AM15" s="38">
        <v>41034.379547474367</v>
      </c>
      <c r="AN15" s="38">
        <v>13284.6</v>
      </c>
      <c r="AO15" s="38">
        <v>63828.959524896352</v>
      </c>
      <c r="AP15" s="38">
        <v>41283.723157487402</v>
      </c>
      <c r="AQ15" s="38">
        <v>196981.84787112527</v>
      </c>
      <c r="AR15" s="38">
        <v>26944.506913122055</v>
      </c>
      <c r="AS15" s="38">
        <v>106795.72677725455</v>
      </c>
      <c r="AT15" s="39">
        <f t="shared" si="0"/>
        <v>9827068.9305542093</v>
      </c>
      <c r="AU15" s="38">
        <v>741587.81859777903</v>
      </c>
      <c r="AV15" s="38">
        <v>1221244.9858224101</v>
      </c>
      <c r="AW15" s="39">
        <f t="shared" si="1"/>
        <v>1962832.804420189</v>
      </c>
      <c r="AX15" s="38">
        <v>0</v>
      </c>
      <c r="AY15" s="39">
        <f t="shared" si="2"/>
        <v>1962832.804420189</v>
      </c>
      <c r="AZ15" s="38">
        <v>0</v>
      </c>
      <c r="BA15" s="38">
        <v>131733.85451353001</v>
      </c>
      <c r="BB15" s="39">
        <f t="shared" si="3"/>
        <v>131733.85451353001</v>
      </c>
      <c r="BC15" s="38">
        <v>500159.27445000003</v>
      </c>
      <c r="BD15" s="38">
        <v>664802.46098380361</v>
      </c>
      <c r="BE15" s="39">
        <f t="shared" si="4"/>
        <v>3259528.3943675226</v>
      </c>
      <c r="BF15" s="38">
        <v>14028.534049999998</v>
      </c>
      <c r="BG15" s="38">
        <v>321566.07582398766</v>
      </c>
      <c r="BH15" s="38">
        <v>-275501.76756833494</v>
      </c>
      <c r="BI15" s="40">
        <f t="shared" si="5"/>
        <v>12475500.947479408</v>
      </c>
      <c r="BK15" s="27"/>
    </row>
    <row r="16" spans="1:63" s="24" customFormat="1" ht="15.95" customHeight="1" x14ac:dyDescent="0.15">
      <c r="A16" s="80"/>
      <c r="B16" s="14" t="s">
        <v>7</v>
      </c>
      <c r="C16" s="4" t="s">
        <v>44</v>
      </c>
      <c r="D16" s="38">
        <v>1361.8857833253433</v>
      </c>
      <c r="E16" s="38">
        <v>62122.908716685721</v>
      </c>
      <c r="F16" s="38">
        <v>37807.50060850443</v>
      </c>
      <c r="G16" s="38">
        <v>25588.089432731995</v>
      </c>
      <c r="H16" s="38">
        <v>17525.159229628702</v>
      </c>
      <c r="I16" s="38">
        <v>71179.505852929913</v>
      </c>
      <c r="J16" s="38">
        <v>40280.745585662204</v>
      </c>
      <c r="K16" s="38">
        <v>845687.28786024801</v>
      </c>
      <c r="L16" s="38">
        <v>160700.50027150006</v>
      </c>
      <c r="M16" s="38">
        <v>74462.4561833685</v>
      </c>
      <c r="N16" s="38">
        <v>4250.9275015200747</v>
      </c>
      <c r="O16" s="38">
        <v>190988.51374932393</v>
      </c>
      <c r="P16" s="38">
        <v>157947.48740434082</v>
      </c>
      <c r="Q16" s="38">
        <v>32311.054673979441</v>
      </c>
      <c r="R16" s="38">
        <v>32052.14129505169</v>
      </c>
      <c r="S16" s="38">
        <v>55719.853024814547</v>
      </c>
      <c r="T16" s="38">
        <v>53597.947190356128</v>
      </c>
      <c r="U16" s="38">
        <v>247613.3460338499</v>
      </c>
      <c r="V16" s="38">
        <v>34170.023393595817</v>
      </c>
      <c r="W16" s="38">
        <v>20437.101115101024</v>
      </c>
      <c r="X16" s="38">
        <v>3797.8213662220919</v>
      </c>
      <c r="Y16" s="38">
        <v>8754.1811088319955</v>
      </c>
      <c r="Z16" s="38">
        <v>1198.7386295609463</v>
      </c>
      <c r="AA16" s="38">
        <v>2944.2837380919696</v>
      </c>
      <c r="AB16" s="38">
        <v>14897.409437427808</v>
      </c>
      <c r="AC16" s="38">
        <v>5929.5386331568534</v>
      </c>
      <c r="AD16" s="38">
        <v>8528.0058686992288</v>
      </c>
      <c r="AE16" s="38">
        <v>326169.32689111191</v>
      </c>
      <c r="AF16" s="38">
        <v>91689.089219999994</v>
      </c>
      <c r="AG16" s="38">
        <v>75217.526220557324</v>
      </c>
      <c r="AH16" s="38">
        <v>108509.78747426395</v>
      </c>
      <c r="AI16" s="38">
        <v>53061.780451493636</v>
      </c>
      <c r="AJ16" s="38">
        <v>193478.88988236565</v>
      </c>
      <c r="AK16" s="38">
        <v>36896.313023701048</v>
      </c>
      <c r="AL16" s="38">
        <v>181987.67202955813</v>
      </c>
      <c r="AM16" s="38">
        <v>4387.6345607824733</v>
      </c>
      <c r="AN16" s="38">
        <v>17874.826778314844</v>
      </c>
      <c r="AO16" s="38">
        <v>61148.511903524086</v>
      </c>
      <c r="AP16" s="38">
        <v>25426.994470268812</v>
      </c>
      <c r="AQ16" s="38">
        <v>91645.709942927366</v>
      </c>
      <c r="AR16" s="38">
        <v>206636.79507999468</v>
      </c>
      <c r="AS16" s="38">
        <v>89303.886557742968</v>
      </c>
      <c r="AT16" s="39">
        <f t="shared" si="0"/>
        <v>3775289.1581751169</v>
      </c>
      <c r="AU16" s="38">
        <v>1487502.9167618507</v>
      </c>
      <c r="AV16" s="38">
        <v>3367414.6800000034</v>
      </c>
      <c r="AW16" s="39">
        <f t="shared" si="1"/>
        <v>4854917.5967618544</v>
      </c>
      <c r="AX16" s="38">
        <v>0</v>
      </c>
      <c r="AY16" s="39">
        <f t="shared" si="2"/>
        <v>4854917.5967618544</v>
      </c>
      <c r="AZ16" s="38">
        <v>0</v>
      </c>
      <c r="BA16" s="38">
        <v>121020.23925758833</v>
      </c>
      <c r="BB16" s="39">
        <f t="shared" si="3"/>
        <v>121020.23925758833</v>
      </c>
      <c r="BC16" s="38">
        <v>1408012.6526000001</v>
      </c>
      <c r="BD16" s="38">
        <v>72321.258634924001</v>
      </c>
      <c r="BE16" s="39">
        <f t="shared" si="4"/>
        <v>6456271.747254367</v>
      </c>
      <c r="BF16" s="38">
        <v>69191.088049999991</v>
      </c>
      <c r="BG16" s="38">
        <v>3697723.8145525199</v>
      </c>
      <c r="BH16" s="38">
        <v>-57924.12509781681</v>
      </c>
      <c r="BI16" s="40">
        <f t="shared" si="5"/>
        <v>6406721.8777291477</v>
      </c>
      <c r="BK16" s="27"/>
    </row>
    <row r="17" spans="1:63" s="24" customFormat="1" ht="15.95" customHeight="1" x14ac:dyDescent="0.15">
      <c r="A17" s="80"/>
      <c r="B17" s="14" t="s">
        <v>8</v>
      </c>
      <c r="C17" s="4" t="s">
        <v>45</v>
      </c>
      <c r="D17" s="38">
        <v>48064.806934151158</v>
      </c>
      <c r="E17" s="38">
        <v>191540.26406613371</v>
      </c>
      <c r="F17" s="38">
        <v>24915.556094706681</v>
      </c>
      <c r="G17" s="38">
        <v>83790.597614915372</v>
      </c>
      <c r="H17" s="38">
        <v>35342.607625752898</v>
      </c>
      <c r="I17" s="38">
        <v>95277.963126984032</v>
      </c>
      <c r="J17" s="38">
        <v>12475.500947479408</v>
      </c>
      <c r="K17" s="38">
        <v>11083.628848471431</v>
      </c>
      <c r="L17" s="38">
        <v>3916408.6444068369</v>
      </c>
      <c r="M17" s="38">
        <v>265588.00709487021</v>
      </c>
      <c r="N17" s="38">
        <v>2038.0605899357231</v>
      </c>
      <c r="O17" s="38">
        <v>151405.87578817271</v>
      </c>
      <c r="P17" s="38">
        <v>175752.15526852262</v>
      </c>
      <c r="Q17" s="38">
        <v>24106.460931642494</v>
      </c>
      <c r="R17" s="38">
        <v>102419.57343743114</v>
      </c>
      <c r="S17" s="38">
        <v>109370.66750773706</v>
      </c>
      <c r="T17" s="38">
        <v>55203.987281758586</v>
      </c>
      <c r="U17" s="38">
        <v>288889.05040166544</v>
      </c>
      <c r="V17" s="38">
        <v>30873.884417973142</v>
      </c>
      <c r="W17" s="38">
        <v>24764.363634133544</v>
      </c>
      <c r="X17" s="38">
        <v>4019.9094450068546</v>
      </c>
      <c r="Y17" s="38">
        <v>46465.482828415043</v>
      </c>
      <c r="Z17" s="38">
        <v>1371.5656050412799</v>
      </c>
      <c r="AA17" s="38">
        <v>2654.1336174721678</v>
      </c>
      <c r="AB17" s="38">
        <v>568.60091548703758</v>
      </c>
      <c r="AC17" s="38">
        <v>782.27010810619447</v>
      </c>
      <c r="AD17" s="38">
        <v>453.33059334006384</v>
      </c>
      <c r="AE17" s="38">
        <v>2067189.6000000008</v>
      </c>
      <c r="AF17" s="38">
        <v>153195.29999999999</v>
      </c>
      <c r="AG17" s="38">
        <v>16802.445495213975</v>
      </c>
      <c r="AH17" s="38">
        <v>40678.63392647187</v>
      </c>
      <c r="AI17" s="38">
        <v>10487.092000000001</v>
      </c>
      <c r="AJ17" s="38">
        <v>27332.225999999999</v>
      </c>
      <c r="AK17" s="38">
        <v>11333.199536217497</v>
      </c>
      <c r="AL17" s="38">
        <v>43474.642227584576</v>
      </c>
      <c r="AM17" s="38">
        <v>3010.5333448182287</v>
      </c>
      <c r="AN17" s="38">
        <v>6354.4670000000006</v>
      </c>
      <c r="AO17" s="38">
        <v>21510.949999999997</v>
      </c>
      <c r="AP17" s="38">
        <v>230833.261739585</v>
      </c>
      <c r="AQ17" s="38">
        <v>3303.6884516296154</v>
      </c>
      <c r="AR17" s="38">
        <v>29190.646881277298</v>
      </c>
      <c r="AS17" s="38">
        <v>356883.41941084695</v>
      </c>
      <c r="AT17" s="39">
        <f t="shared" si="0"/>
        <v>8727207.0551457889</v>
      </c>
      <c r="AU17" s="38">
        <v>515794.4764427818</v>
      </c>
      <c r="AV17" s="38">
        <v>639407.1328344926</v>
      </c>
      <c r="AW17" s="39">
        <f t="shared" si="1"/>
        <v>1155201.6092772745</v>
      </c>
      <c r="AX17" s="38">
        <v>0</v>
      </c>
      <c r="AY17" s="39">
        <f t="shared" si="2"/>
        <v>1155201.6092772745</v>
      </c>
      <c r="AZ17" s="38">
        <v>908164.5299999998</v>
      </c>
      <c r="BA17" s="38">
        <v>529793.964387396</v>
      </c>
      <c r="BB17" s="39">
        <f t="shared" si="3"/>
        <v>1437958.4943873957</v>
      </c>
      <c r="BC17" s="38">
        <v>402768.91729999997</v>
      </c>
      <c r="BD17" s="38">
        <v>6819</v>
      </c>
      <c r="BE17" s="39">
        <f t="shared" si="4"/>
        <v>3002748.02096467</v>
      </c>
      <c r="BF17" s="38">
        <v>41442.8606</v>
      </c>
      <c r="BG17" s="38">
        <v>501601.05966623093</v>
      </c>
      <c r="BH17" s="38">
        <v>291696.00640577637</v>
      </c>
      <c r="BI17" s="40">
        <f t="shared" si="5"/>
        <v>11478607.162250005</v>
      </c>
      <c r="BK17" s="27"/>
    </row>
    <row r="18" spans="1:63" s="24" customFormat="1" ht="15.95" customHeight="1" x14ac:dyDescent="0.15">
      <c r="A18" s="80"/>
      <c r="B18" s="14" t="s">
        <v>9</v>
      </c>
      <c r="C18" s="4" t="s">
        <v>46</v>
      </c>
      <c r="D18" s="38">
        <v>11939.320744926232</v>
      </c>
      <c r="E18" s="38">
        <v>73132.681990404177</v>
      </c>
      <c r="F18" s="38">
        <v>29565.076345152596</v>
      </c>
      <c r="G18" s="38">
        <v>45537.653698211368</v>
      </c>
      <c r="H18" s="38">
        <v>10640.244471805407</v>
      </c>
      <c r="I18" s="38">
        <v>1314821.8170018101</v>
      </c>
      <c r="J18" s="38">
        <v>43437.196652094244</v>
      </c>
      <c r="K18" s="38">
        <v>56464.068274301942</v>
      </c>
      <c r="L18" s="38">
        <v>163657.22615228113</v>
      </c>
      <c r="M18" s="38">
        <v>3058520.1724427398</v>
      </c>
      <c r="N18" s="38">
        <v>6368.8174277549806</v>
      </c>
      <c r="O18" s="38">
        <v>433843.83264243393</v>
      </c>
      <c r="P18" s="38">
        <v>579327.79917992651</v>
      </c>
      <c r="Q18" s="38">
        <v>25266.37670729604</v>
      </c>
      <c r="R18" s="38">
        <v>73417.173485332649</v>
      </c>
      <c r="S18" s="38">
        <v>153345.59445383461</v>
      </c>
      <c r="T18" s="38">
        <v>52419.26312365046</v>
      </c>
      <c r="U18" s="38">
        <v>102494.38144328444</v>
      </c>
      <c r="V18" s="38">
        <v>142708.44343828899</v>
      </c>
      <c r="W18" s="38">
        <v>315612.71434125339</v>
      </c>
      <c r="X18" s="38">
        <v>12201.261160432103</v>
      </c>
      <c r="Y18" s="38">
        <v>23523.047438845424</v>
      </c>
      <c r="Z18" s="38">
        <v>5231.1574616448097</v>
      </c>
      <c r="AA18" s="38">
        <v>5145.6407847295714</v>
      </c>
      <c r="AB18" s="38">
        <v>70738.893052749539</v>
      </c>
      <c r="AC18" s="38">
        <v>34010.708203725546</v>
      </c>
      <c r="AD18" s="38">
        <v>4820.2782998424364</v>
      </c>
      <c r="AE18" s="38">
        <v>277193.09819841327</v>
      </c>
      <c r="AF18" s="38">
        <v>550723.72933914</v>
      </c>
      <c r="AG18" s="38">
        <v>117484.746945411</v>
      </c>
      <c r="AH18" s="38">
        <v>86624.606575998347</v>
      </c>
      <c r="AI18" s="38">
        <v>738863.3</v>
      </c>
      <c r="AJ18" s="38">
        <v>1155965.3221358806</v>
      </c>
      <c r="AK18" s="38">
        <v>173345.80337914106</v>
      </c>
      <c r="AL18" s="38">
        <v>1057088.4111928444</v>
      </c>
      <c r="AM18" s="38">
        <v>142204.32848380925</v>
      </c>
      <c r="AN18" s="38">
        <v>24268.34487987739</v>
      </c>
      <c r="AO18" s="38">
        <v>225687.75685696737</v>
      </c>
      <c r="AP18" s="38">
        <v>624889.11303509632</v>
      </c>
      <c r="AQ18" s="38">
        <v>60335</v>
      </c>
      <c r="AR18" s="38">
        <v>602974.14919430471</v>
      </c>
      <c r="AS18" s="38">
        <v>59377.545620219316</v>
      </c>
      <c r="AT18" s="39">
        <f t="shared" si="0"/>
        <v>12745216.09625585</v>
      </c>
      <c r="AU18" s="38">
        <v>434823.99999999965</v>
      </c>
      <c r="AV18" s="38">
        <v>749344.40000000026</v>
      </c>
      <c r="AW18" s="39">
        <f t="shared" si="1"/>
        <v>1184168.3999999999</v>
      </c>
      <c r="AX18" s="38">
        <v>0</v>
      </c>
      <c r="AY18" s="39">
        <f t="shared" si="2"/>
        <v>1184168.3999999999</v>
      </c>
      <c r="AZ18" s="38">
        <v>0</v>
      </c>
      <c r="BA18" s="38">
        <v>209774.625090224</v>
      </c>
      <c r="BB18" s="39">
        <f t="shared" si="3"/>
        <v>209774.625090224</v>
      </c>
      <c r="BC18" s="38">
        <v>403234.81424999994</v>
      </c>
      <c r="BD18" s="38">
        <v>12488</v>
      </c>
      <c r="BE18" s="39">
        <f t="shared" si="4"/>
        <v>1809665.8393402239</v>
      </c>
      <c r="BF18" s="38">
        <v>212960.77180000002</v>
      </c>
      <c r="BG18" s="38">
        <v>2618896.40645049</v>
      </c>
      <c r="BH18" s="38">
        <v>-343767.51638049632</v>
      </c>
      <c r="BI18" s="40">
        <f t="shared" si="5"/>
        <v>11379257.240965089</v>
      </c>
      <c r="BK18" s="27"/>
    </row>
    <row r="19" spans="1:63" s="24" customFormat="1" ht="15.95" customHeight="1" x14ac:dyDescent="0.15">
      <c r="A19" s="80"/>
      <c r="B19" s="14" t="s">
        <v>10</v>
      </c>
      <c r="C19" s="4" t="s">
        <v>47</v>
      </c>
      <c r="D19" s="38">
        <v>969814.69683412497</v>
      </c>
      <c r="E19" s="38">
        <v>90673.480500339399</v>
      </c>
      <c r="F19" s="38">
        <v>193777.9857667</v>
      </c>
      <c r="G19" s="38">
        <v>503838.887619099</v>
      </c>
      <c r="H19" s="38">
        <v>365030.28479916364</v>
      </c>
      <c r="I19" s="38">
        <v>133648.00486918911</v>
      </c>
      <c r="J19" s="38">
        <v>17703.809942601754</v>
      </c>
      <c r="K19" s="38">
        <v>11232.604380432156</v>
      </c>
      <c r="L19" s="38">
        <v>62327.543082694276</v>
      </c>
      <c r="M19" s="38">
        <v>37551.548895184766</v>
      </c>
      <c r="N19" s="38">
        <v>419808.08332695102</v>
      </c>
      <c r="O19" s="38">
        <v>2884072.1730781789</v>
      </c>
      <c r="P19" s="38">
        <v>1501990.2221583263</v>
      </c>
      <c r="Q19" s="38">
        <v>1643569.5086848501</v>
      </c>
      <c r="R19" s="38">
        <v>89286.997036801957</v>
      </c>
      <c r="S19" s="38">
        <v>140077.13284069303</v>
      </c>
      <c r="T19" s="38">
        <v>63993.448943938034</v>
      </c>
      <c r="U19" s="38">
        <v>128331.27648041389</v>
      </c>
      <c r="V19" s="38">
        <v>68599.768621400261</v>
      </c>
      <c r="W19" s="38">
        <v>124075.88237256471</v>
      </c>
      <c r="X19" s="38">
        <v>5479.5408565230227</v>
      </c>
      <c r="Y19" s="38">
        <v>13470.865166645475</v>
      </c>
      <c r="Z19" s="38">
        <v>13176.594738294003</v>
      </c>
      <c r="AA19" s="38">
        <v>11518.113907325143</v>
      </c>
      <c r="AB19" s="38">
        <v>994940.30073130294</v>
      </c>
      <c r="AC19" s="38">
        <v>56845.780328150882</v>
      </c>
      <c r="AD19" s="38">
        <v>6186.4528394922372</v>
      </c>
      <c r="AE19" s="38">
        <v>1077085.6080813801</v>
      </c>
      <c r="AF19" s="38">
        <v>159192.69318236937</v>
      </c>
      <c r="AG19" s="38">
        <v>3859418.9237022516</v>
      </c>
      <c r="AH19" s="38">
        <v>72080.346470132616</v>
      </c>
      <c r="AI19" s="38">
        <v>92277.315008781283</v>
      </c>
      <c r="AJ19" s="38">
        <v>115994.05104556399</v>
      </c>
      <c r="AK19" s="38">
        <v>50853.888452415245</v>
      </c>
      <c r="AL19" s="38">
        <v>359679.96676880401</v>
      </c>
      <c r="AM19" s="38">
        <v>64464.637491217101</v>
      </c>
      <c r="AN19" s="38">
        <v>37639.700000000004</v>
      </c>
      <c r="AO19" s="38">
        <v>83274.173911415157</v>
      </c>
      <c r="AP19" s="38">
        <v>83008.474594996413</v>
      </c>
      <c r="AQ19" s="38">
        <v>30390.556205387438</v>
      </c>
      <c r="AR19" s="38">
        <v>28628.805634641914</v>
      </c>
      <c r="AS19" s="38">
        <v>318662.30932917597</v>
      </c>
      <c r="AT19" s="39">
        <f t="shared" si="0"/>
        <v>16983672.438679911</v>
      </c>
      <c r="AU19" s="38">
        <v>204367.27999999997</v>
      </c>
      <c r="AV19" s="38">
        <v>1066077.6000000008</v>
      </c>
      <c r="AW19" s="39">
        <f t="shared" si="1"/>
        <v>1270444.8800000008</v>
      </c>
      <c r="AX19" s="38">
        <v>0</v>
      </c>
      <c r="AY19" s="39">
        <f t="shared" si="2"/>
        <v>1270444.8800000008</v>
      </c>
      <c r="AZ19" s="38">
        <v>0</v>
      </c>
      <c r="BA19" s="38">
        <v>-314867.94060318364</v>
      </c>
      <c r="BB19" s="39">
        <f t="shared" si="3"/>
        <v>-314867.94060318364</v>
      </c>
      <c r="BC19" s="38">
        <v>533.17930000000001</v>
      </c>
      <c r="BD19" s="38">
        <v>63107.85085330686</v>
      </c>
      <c r="BE19" s="39">
        <f t="shared" si="4"/>
        <v>1019217.969550124</v>
      </c>
      <c r="BF19" s="38">
        <v>9211.8741000000009</v>
      </c>
      <c r="BG19" s="38">
        <v>9922934.9459329192</v>
      </c>
      <c r="BH19" s="38">
        <v>-78349.11786095053</v>
      </c>
      <c r="BI19" s="40">
        <f t="shared" si="5"/>
        <v>7992394.4703361671</v>
      </c>
      <c r="BK19" s="27"/>
    </row>
    <row r="20" spans="1:63" s="24" customFormat="1" ht="15.95" customHeight="1" x14ac:dyDescent="0.15">
      <c r="A20" s="80"/>
      <c r="B20" s="14" t="s">
        <v>11</v>
      </c>
      <c r="C20" s="4" t="s">
        <v>48</v>
      </c>
      <c r="D20" s="38">
        <v>4722126.9169766316</v>
      </c>
      <c r="E20" s="38">
        <v>509740.38179776265</v>
      </c>
      <c r="F20" s="38">
        <v>191662.71155969088</v>
      </c>
      <c r="G20" s="38">
        <v>562640.17341373337</v>
      </c>
      <c r="H20" s="38">
        <v>859108.40400586452</v>
      </c>
      <c r="I20" s="38">
        <v>1777634.1374134037</v>
      </c>
      <c r="J20" s="38">
        <v>1337596.7208925753</v>
      </c>
      <c r="K20" s="38">
        <v>460683.89525178261</v>
      </c>
      <c r="L20" s="38">
        <v>985860.47346782836</v>
      </c>
      <c r="M20" s="38">
        <v>1447186.9495445651</v>
      </c>
      <c r="N20" s="38">
        <v>198630.29117877505</v>
      </c>
      <c r="O20" s="38">
        <v>28707199.870917059</v>
      </c>
      <c r="P20" s="38">
        <v>3123041.5395520544</v>
      </c>
      <c r="Q20" s="38">
        <v>523635.13774464949</v>
      </c>
      <c r="R20" s="38">
        <v>711817.66745017271</v>
      </c>
      <c r="S20" s="38">
        <v>921797.86230324185</v>
      </c>
      <c r="T20" s="38">
        <v>783958.29983368912</v>
      </c>
      <c r="U20" s="38">
        <v>1888380.9214294981</v>
      </c>
      <c r="V20" s="38">
        <v>1557661.2587343929</v>
      </c>
      <c r="W20" s="38">
        <v>2489571.7563142483</v>
      </c>
      <c r="X20" s="38">
        <v>55456.253202117652</v>
      </c>
      <c r="Y20" s="38">
        <v>296615.57396352099</v>
      </c>
      <c r="Z20" s="38">
        <v>86016.637280456504</v>
      </c>
      <c r="AA20" s="38">
        <v>26324.257985925917</v>
      </c>
      <c r="AB20" s="38">
        <v>32635.674129475072</v>
      </c>
      <c r="AC20" s="38">
        <v>17580.591486299476</v>
      </c>
      <c r="AD20" s="38">
        <v>97884.721810977571</v>
      </c>
      <c r="AE20" s="38">
        <v>3032940.8178203166</v>
      </c>
      <c r="AF20" s="38">
        <v>250865.46254172717</v>
      </c>
      <c r="AG20" s="38">
        <v>342373.62095577817</v>
      </c>
      <c r="AH20" s="38">
        <v>211178.82629659594</v>
      </c>
      <c r="AI20" s="38">
        <v>156796.71602931694</v>
      </c>
      <c r="AJ20" s="38">
        <v>28582.720000000001</v>
      </c>
      <c r="AK20" s="38">
        <v>30301.951326209422</v>
      </c>
      <c r="AL20" s="38">
        <v>212297.18949945472</v>
      </c>
      <c r="AM20" s="38">
        <v>484330.3148687369</v>
      </c>
      <c r="AN20" s="38">
        <v>154987.00000000003</v>
      </c>
      <c r="AO20" s="38">
        <v>802871.15812195756</v>
      </c>
      <c r="AP20" s="38">
        <v>258351.12014960623</v>
      </c>
      <c r="AQ20" s="38">
        <v>4590085.0941920914</v>
      </c>
      <c r="AR20" s="38">
        <v>146827.61885109078</v>
      </c>
      <c r="AS20" s="38">
        <v>262957.23870646773</v>
      </c>
      <c r="AT20" s="39">
        <f t="shared" si="0"/>
        <v>65338195.928999744</v>
      </c>
      <c r="AU20" s="38">
        <v>1016784.6344361829</v>
      </c>
      <c r="AV20" s="38">
        <v>2163056.0000000009</v>
      </c>
      <c r="AW20" s="39">
        <f t="shared" si="1"/>
        <v>3179840.6344361836</v>
      </c>
      <c r="AX20" s="38">
        <v>0</v>
      </c>
      <c r="AY20" s="39">
        <f t="shared" si="2"/>
        <v>3179840.6344361836</v>
      </c>
      <c r="AZ20" s="38">
        <v>0</v>
      </c>
      <c r="BA20" s="41">
        <v>785631.228662799</v>
      </c>
      <c r="BB20" s="39">
        <f t="shared" si="3"/>
        <v>785631.228662799</v>
      </c>
      <c r="BC20" s="38">
        <v>1968752.6077000003</v>
      </c>
      <c r="BD20" s="38">
        <v>751501.49510210997</v>
      </c>
      <c r="BE20" s="39">
        <f t="shared" si="4"/>
        <v>6685725.9659010936</v>
      </c>
      <c r="BF20" s="38">
        <v>398852.88689999998</v>
      </c>
      <c r="BG20" s="38">
        <v>2042066.9975924401</v>
      </c>
      <c r="BH20" s="38">
        <v>-2822072.0780431628</v>
      </c>
      <c r="BI20" s="40">
        <f t="shared" si="5"/>
        <v>66760929.932365254</v>
      </c>
      <c r="BK20" s="27"/>
    </row>
    <row r="21" spans="1:63" s="24" customFormat="1" ht="15.95" customHeight="1" x14ac:dyDescent="0.15">
      <c r="A21" s="80"/>
      <c r="B21" s="14" t="s">
        <v>12</v>
      </c>
      <c r="C21" s="4" t="s">
        <v>49</v>
      </c>
      <c r="D21" s="38">
        <v>57400.580504453043</v>
      </c>
      <c r="E21" s="38">
        <v>46358.789013515212</v>
      </c>
      <c r="F21" s="38">
        <v>74303.2991577168</v>
      </c>
      <c r="G21" s="38">
        <v>87405.093982617604</v>
      </c>
      <c r="H21" s="38">
        <v>279597.66495255084</v>
      </c>
      <c r="I21" s="38">
        <v>423562.69411164959</v>
      </c>
      <c r="J21" s="38">
        <v>10776.773018073749</v>
      </c>
      <c r="K21" s="38">
        <v>3370.2293592870465</v>
      </c>
      <c r="L21" s="38">
        <v>97568.160879125047</v>
      </c>
      <c r="M21" s="38">
        <v>33147.326887784679</v>
      </c>
      <c r="N21" s="38">
        <v>62363.063013854102</v>
      </c>
      <c r="O21" s="38">
        <v>485565.20245587069</v>
      </c>
      <c r="P21" s="38">
        <v>7662575.6904864954</v>
      </c>
      <c r="Q21" s="38">
        <v>376483.85140268347</v>
      </c>
      <c r="R21" s="38">
        <v>166103.42444060382</v>
      </c>
      <c r="S21" s="38">
        <v>228579.24385680299</v>
      </c>
      <c r="T21" s="38">
        <v>129209.87472019649</v>
      </c>
      <c r="U21" s="38">
        <v>403325.11038626038</v>
      </c>
      <c r="V21" s="38">
        <v>488700.31146171089</v>
      </c>
      <c r="W21" s="38">
        <v>538125.670317451</v>
      </c>
      <c r="X21" s="38">
        <v>39428.231749268103</v>
      </c>
      <c r="Y21" s="38">
        <v>25875.35218272997</v>
      </c>
      <c r="Z21" s="38">
        <v>8222.6258531521453</v>
      </c>
      <c r="AA21" s="38">
        <v>4408.5876618471348</v>
      </c>
      <c r="AB21" s="38">
        <v>20845.025969742401</v>
      </c>
      <c r="AC21" s="38">
        <v>1069.6973869351548</v>
      </c>
      <c r="AD21" s="38">
        <v>855.88376810401189</v>
      </c>
      <c r="AE21" s="38">
        <v>16755433.037000006</v>
      </c>
      <c r="AF21" s="38">
        <v>16885.526400000002</v>
      </c>
      <c r="AG21" s="38">
        <v>31410.489701177885</v>
      </c>
      <c r="AH21" s="38">
        <v>11545.714095555082</v>
      </c>
      <c r="AI21" s="38">
        <v>11654.972699999998</v>
      </c>
      <c r="AJ21" s="38">
        <v>0</v>
      </c>
      <c r="AK21" s="38">
        <v>5532.8112597628215</v>
      </c>
      <c r="AL21" s="38">
        <v>8547.7964950538117</v>
      </c>
      <c r="AM21" s="38">
        <v>27881.181493346423</v>
      </c>
      <c r="AN21" s="38">
        <v>33742.883999999998</v>
      </c>
      <c r="AO21" s="38">
        <v>20610.670015114367</v>
      </c>
      <c r="AP21" s="38">
        <v>90636.700000000026</v>
      </c>
      <c r="AQ21" s="38">
        <v>10860.3</v>
      </c>
      <c r="AR21" s="38">
        <v>31029.387398527811</v>
      </c>
      <c r="AS21" s="38">
        <v>120893.30969785109</v>
      </c>
      <c r="AT21" s="39">
        <f t="shared" si="0"/>
        <v>28931892.239236873</v>
      </c>
      <c r="AU21" s="38">
        <v>504518.62569904048</v>
      </c>
      <c r="AV21" s="38">
        <v>321260.29866224492</v>
      </c>
      <c r="AW21" s="39">
        <f t="shared" si="1"/>
        <v>825778.9243612854</v>
      </c>
      <c r="AX21" s="38">
        <v>0</v>
      </c>
      <c r="AY21" s="39">
        <f t="shared" si="2"/>
        <v>825778.9243612854</v>
      </c>
      <c r="AZ21" s="38">
        <v>0</v>
      </c>
      <c r="BA21" s="41">
        <v>508237.30664458103</v>
      </c>
      <c r="BB21" s="39">
        <f t="shared" si="3"/>
        <v>508237.30664458103</v>
      </c>
      <c r="BC21" s="38">
        <v>673899.62150000001</v>
      </c>
      <c r="BD21" s="38">
        <v>6467295.9988192497</v>
      </c>
      <c r="BE21" s="39">
        <f t="shared" si="4"/>
        <v>8475211.8513251171</v>
      </c>
      <c r="BF21" s="38">
        <v>37516.577299999997</v>
      </c>
      <c r="BG21" s="41">
        <v>542968.17815970501</v>
      </c>
      <c r="BH21" s="41">
        <v>1795233.9435594752</v>
      </c>
      <c r="BI21" s="40">
        <f t="shared" si="5"/>
        <v>38621853.278661758</v>
      </c>
      <c r="BK21" s="27"/>
    </row>
    <row r="22" spans="1:63" s="24" customFormat="1" ht="15.95" customHeight="1" x14ac:dyDescent="0.15">
      <c r="A22" s="80"/>
      <c r="B22" s="14" t="s">
        <v>13</v>
      </c>
      <c r="C22" s="4" t="s">
        <v>50</v>
      </c>
      <c r="D22" s="38">
        <v>0</v>
      </c>
      <c r="E22" s="38">
        <v>457676.94550886506</v>
      </c>
      <c r="F22" s="38">
        <v>243469.70327417212</v>
      </c>
      <c r="G22" s="38">
        <v>217314.69916483745</v>
      </c>
      <c r="H22" s="38">
        <v>137427.12010556072</v>
      </c>
      <c r="I22" s="38">
        <v>16596.742299885052</v>
      </c>
      <c r="J22" s="38">
        <v>5815.4949868598624</v>
      </c>
      <c r="K22" s="38">
        <v>3267.4281576418675</v>
      </c>
      <c r="L22" s="38">
        <v>137743.28594700005</v>
      </c>
      <c r="M22" s="38">
        <v>596710.19924583763</v>
      </c>
      <c r="N22" s="38">
        <v>1671.3955480290724</v>
      </c>
      <c r="O22" s="38">
        <v>492695.66290085559</v>
      </c>
      <c r="P22" s="38">
        <v>896654.30640106287</v>
      </c>
      <c r="Q22" s="38">
        <v>11196034.104681564</v>
      </c>
      <c r="R22" s="38">
        <v>4688398.8369540228</v>
      </c>
      <c r="S22" s="38">
        <v>4850819.2298536282</v>
      </c>
      <c r="T22" s="38">
        <v>2567448.0118471524</v>
      </c>
      <c r="U22" s="38">
        <v>4481483.9870001944</v>
      </c>
      <c r="V22" s="38">
        <v>4694973.7522567539</v>
      </c>
      <c r="W22" s="38">
        <v>1514921.2762830672</v>
      </c>
      <c r="X22" s="38">
        <v>82672.098829110531</v>
      </c>
      <c r="Y22" s="38">
        <v>113036.9997960099</v>
      </c>
      <c r="Z22" s="38">
        <v>58424.948804569744</v>
      </c>
      <c r="AA22" s="38">
        <v>112712.09594805137</v>
      </c>
      <c r="AB22" s="38">
        <v>11476.392855423668</v>
      </c>
      <c r="AC22" s="38">
        <v>8206.0290760073058</v>
      </c>
      <c r="AD22" s="38">
        <v>2510.8454360486298</v>
      </c>
      <c r="AE22" s="38">
        <v>13023294.480000004</v>
      </c>
      <c r="AF22" s="38">
        <v>23601.688730112583</v>
      </c>
      <c r="AG22" s="38">
        <v>108580.3861298134</v>
      </c>
      <c r="AH22" s="38">
        <v>1093.1287610471063</v>
      </c>
      <c r="AI22" s="38">
        <v>233.25817947683566</v>
      </c>
      <c r="AJ22" s="38">
        <v>0</v>
      </c>
      <c r="AK22" s="38">
        <v>119.20623738227343</v>
      </c>
      <c r="AL22" s="38">
        <v>50.590059426485986</v>
      </c>
      <c r="AM22" s="38">
        <v>38399.086826666316</v>
      </c>
      <c r="AN22" s="38">
        <v>6003.6831004474761</v>
      </c>
      <c r="AO22" s="38">
        <v>30438.746550259111</v>
      </c>
      <c r="AP22" s="38">
        <v>12301.559418184235</v>
      </c>
      <c r="AQ22" s="38">
        <v>0</v>
      </c>
      <c r="AR22" s="38">
        <v>317.29499372024782</v>
      </c>
      <c r="AS22" s="38">
        <v>0</v>
      </c>
      <c r="AT22" s="39">
        <f t="shared" si="0"/>
        <v>50834594.702148773</v>
      </c>
      <c r="AU22" s="38">
        <v>0</v>
      </c>
      <c r="AV22" s="38">
        <v>0</v>
      </c>
      <c r="AW22" s="39">
        <f t="shared" si="1"/>
        <v>0</v>
      </c>
      <c r="AX22" s="38">
        <v>0</v>
      </c>
      <c r="AY22" s="39">
        <f t="shared" si="2"/>
        <v>0</v>
      </c>
      <c r="AZ22" s="38">
        <v>0</v>
      </c>
      <c r="BA22" s="41">
        <v>-1176436.1004113799</v>
      </c>
      <c r="BB22" s="39">
        <f t="shared" si="3"/>
        <v>-1176436.1004113799</v>
      </c>
      <c r="BC22" s="38">
        <v>1396069.7895499999</v>
      </c>
      <c r="BD22" s="38">
        <v>101403.33337296</v>
      </c>
      <c r="BE22" s="39">
        <f t="shared" si="4"/>
        <v>321037.02251157991</v>
      </c>
      <c r="BF22" s="38">
        <v>1108555.5348499999</v>
      </c>
      <c r="BG22" s="41">
        <v>13677581.273193963</v>
      </c>
      <c r="BH22" s="41">
        <v>-1381888.3394864947</v>
      </c>
      <c r="BI22" s="40">
        <f t="shared" si="5"/>
        <v>34987606.577129893</v>
      </c>
      <c r="BK22" s="27"/>
    </row>
    <row r="23" spans="1:63" s="24" customFormat="1" ht="15.95" customHeight="1" x14ac:dyDescent="0.15">
      <c r="A23" s="80"/>
      <c r="B23" s="14" t="s">
        <v>14</v>
      </c>
      <c r="C23" s="4" t="s">
        <v>51</v>
      </c>
      <c r="D23" s="38">
        <v>37629.269441808108</v>
      </c>
      <c r="E23" s="38">
        <v>344426.10875868937</v>
      </c>
      <c r="F23" s="38">
        <v>32339.546464487885</v>
      </c>
      <c r="G23" s="38">
        <v>284778.50169775164</v>
      </c>
      <c r="H23" s="38">
        <v>217464.85051865067</v>
      </c>
      <c r="I23" s="38">
        <v>255866.44378989455</v>
      </c>
      <c r="J23" s="38">
        <v>10591.900556363975</v>
      </c>
      <c r="K23" s="38">
        <v>14905.675505684565</v>
      </c>
      <c r="L23" s="38">
        <v>308525.73386845755</v>
      </c>
      <c r="M23" s="38">
        <v>90840.273499694595</v>
      </c>
      <c r="N23" s="38">
        <v>5029.9055622613214</v>
      </c>
      <c r="O23" s="38">
        <v>409876.1889238822</v>
      </c>
      <c r="P23" s="38">
        <v>1048584.7472988714</v>
      </c>
      <c r="Q23" s="38">
        <v>194481.80775190028</v>
      </c>
      <c r="R23" s="38">
        <v>1832597.8259135499</v>
      </c>
      <c r="S23" s="38">
        <v>1145143.9324126295</v>
      </c>
      <c r="T23" s="38">
        <v>708245.56867351173</v>
      </c>
      <c r="U23" s="38">
        <v>852822.24328866473</v>
      </c>
      <c r="V23" s="38">
        <v>687721.36524294794</v>
      </c>
      <c r="W23" s="38">
        <v>857395.35957914672</v>
      </c>
      <c r="X23" s="38">
        <v>44083.292550432176</v>
      </c>
      <c r="Y23" s="38">
        <v>40773.282227332071</v>
      </c>
      <c r="Z23" s="38">
        <v>6168.817761373597</v>
      </c>
      <c r="AA23" s="38">
        <v>51865.049955517592</v>
      </c>
      <c r="AB23" s="38">
        <v>9414.5234708356311</v>
      </c>
      <c r="AC23" s="38">
        <v>2623.9462430251142</v>
      </c>
      <c r="AD23" s="38">
        <v>34031.457164743915</v>
      </c>
      <c r="AE23" s="38">
        <v>3514711.6339344932</v>
      </c>
      <c r="AF23" s="38">
        <v>19044.870327151013</v>
      </c>
      <c r="AG23" s="38">
        <v>86890.298503475031</v>
      </c>
      <c r="AH23" s="38">
        <v>35737.299696666836</v>
      </c>
      <c r="AI23" s="38">
        <v>3199.4712129518589</v>
      </c>
      <c r="AJ23" s="38">
        <v>5897.9217317212406</v>
      </c>
      <c r="AK23" s="38">
        <v>27608.579370967786</v>
      </c>
      <c r="AL23" s="38">
        <v>376013.07289559516</v>
      </c>
      <c r="AM23" s="38">
        <v>50393.327504071465</v>
      </c>
      <c r="AN23" s="38">
        <v>13047.819679065806</v>
      </c>
      <c r="AO23" s="38">
        <v>85956.511391820401</v>
      </c>
      <c r="AP23" s="38">
        <v>35753.973444530704</v>
      </c>
      <c r="AQ23" s="38">
        <v>3001.6372274087958</v>
      </c>
      <c r="AR23" s="38">
        <v>13683.348293597221</v>
      </c>
      <c r="AS23" s="38">
        <v>45570.505508971713</v>
      </c>
      <c r="AT23" s="39">
        <f t="shared" si="0"/>
        <v>13844737.888844596</v>
      </c>
      <c r="AU23" s="38">
        <v>130447.19999999998</v>
      </c>
      <c r="AV23" s="38">
        <v>248751.44000000021</v>
      </c>
      <c r="AW23" s="39">
        <f t="shared" si="1"/>
        <v>379198.64000000019</v>
      </c>
      <c r="AX23" s="38">
        <v>0</v>
      </c>
      <c r="AY23" s="39">
        <f t="shared" si="2"/>
        <v>379198.64000000019</v>
      </c>
      <c r="AZ23" s="38">
        <v>1394602.3368330889</v>
      </c>
      <c r="BA23" s="41">
        <v>130806.68950041862</v>
      </c>
      <c r="BB23" s="39">
        <f t="shared" si="3"/>
        <v>1525409.0263335076</v>
      </c>
      <c r="BC23" s="38">
        <v>698794.17150000005</v>
      </c>
      <c r="BD23" s="38">
        <v>40000</v>
      </c>
      <c r="BE23" s="39">
        <f t="shared" si="4"/>
        <v>2643401.8378335079</v>
      </c>
      <c r="BF23" s="38">
        <v>149971.2672</v>
      </c>
      <c r="BG23" s="41">
        <v>2514217.6538893702</v>
      </c>
      <c r="BH23" s="41">
        <v>-234388.95934518427</v>
      </c>
      <c r="BI23" s="40">
        <f t="shared" si="5"/>
        <v>13589561.846243549</v>
      </c>
      <c r="BK23" s="27"/>
    </row>
    <row r="24" spans="1:63" s="24" customFormat="1" ht="15.95" customHeight="1" x14ac:dyDescent="0.15">
      <c r="A24" s="80"/>
      <c r="B24" s="14" t="s">
        <v>15</v>
      </c>
      <c r="C24" s="4" t="s">
        <v>52</v>
      </c>
      <c r="D24" s="38">
        <v>11609.199255610905</v>
      </c>
      <c r="E24" s="38">
        <v>202486.66465673313</v>
      </c>
      <c r="F24" s="38">
        <v>113571.17122529472</v>
      </c>
      <c r="G24" s="38">
        <v>350496.61747415585</v>
      </c>
      <c r="H24" s="38">
        <v>169933.24747671702</v>
      </c>
      <c r="I24" s="38">
        <v>206821.32918661676</v>
      </c>
      <c r="J24" s="38">
        <v>35829.834003033619</v>
      </c>
      <c r="K24" s="38">
        <v>10614.165183553678</v>
      </c>
      <c r="L24" s="38">
        <v>93093.22097950858</v>
      </c>
      <c r="M24" s="38">
        <v>42510.499081392663</v>
      </c>
      <c r="N24" s="38">
        <v>50888.031002125295</v>
      </c>
      <c r="O24" s="38">
        <v>440555.37662367831</v>
      </c>
      <c r="P24" s="38">
        <v>899657.15998384985</v>
      </c>
      <c r="Q24" s="38">
        <v>637859.05550765502</v>
      </c>
      <c r="R24" s="38">
        <v>351472.76668756799</v>
      </c>
      <c r="S24" s="38">
        <v>5552411.4255871633</v>
      </c>
      <c r="T24" s="38">
        <v>1832942.7269285701</v>
      </c>
      <c r="U24" s="38">
        <v>2217419.7582388246</v>
      </c>
      <c r="V24" s="38">
        <v>654616.8529890714</v>
      </c>
      <c r="W24" s="38">
        <v>251190.64145803923</v>
      </c>
      <c r="X24" s="38">
        <v>44515.74552336723</v>
      </c>
      <c r="Y24" s="38">
        <v>60859.895401985174</v>
      </c>
      <c r="Z24" s="38">
        <v>6117.3969929305704</v>
      </c>
      <c r="AA24" s="38">
        <v>44030.165382231942</v>
      </c>
      <c r="AB24" s="38">
        <v>115891.42214336908</v>
      </c>
      <c r="AC24" s="38">
        <v>5506.432887893131</v>
      </c>
      <c r="AD24" s="38">
        <v>8241.6326720339021</v>
      </c>
      <c r="AE24" s="38">
        <v>732129.65000000026</v>
      </c>
      <c r="AF24" s="38">
        <v>16681.266</v>
      </c>
      <c r="AG24" s="38">
        <v>310532.39957266283</v>
      </c>
      <c r="AH24" s="38">
        <v>9149.167415824928</v>
      </c>
      <c r="AI24" s="38">
        <v>234052.826</v>
      </c>
      <c r="AJ24" s="38">
        <v>32119.831599999998</v>
      </c>
      <c r="AK24" s="38">
        <v>85590.020982937102</v>
      </c>
      <c r="AL24" s="38">
        <v>9241.9942745359349</v>
      </c>
      <c r="AM24" s="38">
        <v>41063.080560792041</v>
      </c>
      <c r="AN24" s="38">
        <v>10031.746267781997</v>
      </c>
      <c r="AO24" s="38">
        <v>125660.11218366865</v>
      </c>
      <c r="AP24" s="38">
        <v>67767.140937469667</v>
      </c>
      <c r="AQ24" s="38">
        <v>2177.6151247992302</v>
      </c>
      <c r="AR24" s="38">
        <v>2243.6388299665009</v>
      </c>
      <c r="AS24" s="38">
        <v>6180.3681505102231</v>
      </c>
      <c r="AT24" s="39">
        <f t="shared" si="0"/>
        <v>16095763.292433927</v>
      </c>
      <c r="AU24" s="38">
        <v>20001.903999999999</v>
      </c>
      <c r="AV24" s="38">
        <v>58325.260000000024</v>
      </c>
      <c r="AW24" s="39">
        <f t="shared" si="1"/>
        <v>78327.164000000019</v>
      </c>
      <c r="AX24" s="38">
        <v>0</v>
      </c>
      <c r="AY24" s="39">
        <f t="shared" si="2"/>
        <v>78327.164000000019</v>
      </c>
      <c r="AZ24" s="38">
        <v>8649185.9999999981</v>
      </c>
      <c r="BA24" s="41">
        <v>-739553.85741114197</v>
      </c>
      <c r="BB24" s="39">
        <f t="shared" si="3"/>
        <v>7909632.1425888557</v>
      </c>
      <c r="BC24" s="38">
        <v>894326.21944999998</v>
      </c>
      <c r="BD24" s="38">
        <v>477256.78623723303</v>
      </c>
      <c r="BE24" s="39">
        <f t="shared" si="4"/>
        <v>9359542.3122760877</v>
      </c>
      <c r="BF24" s="38">
        <v>505869.62024999998</v>
      </c>
      <c r="BG24" s="41">
        <v>63491.613886120002</v>
      </c>
      <c r="BH24" s="41">
        <v>1054265.4147396311</v>
      </c>
      <c r="BI24" s="40">
        <f t="shared" si="5"/>
        <v>25940209.785313521</v>
      </c>
      <c r="BK24" s="27"/>
    </row>
    <row r="25" spans="1:63" s="24" customFormat="1" ht="15.95" customHeight="1" x14ac:dyDescent="0.15">
      <c r="A25" s="80"/>
      <c r="B25" s="14" t="s">
        <v>16</v>
      </c>
      <c r="C25" s="4" t="s">
        <v>53</v>
      </c>
      <c r="D25" s="38">
        <v>382670.53669635364</v>
      </c>
      <c r="E25" s="38">
        <v>334860.68989333493</v>
      </c>
      <c r="F25" s="38">
        <v>223601.14443967529</v>
      </c>
      <c r="G25" s="38">
        <v>385814.94341155875</v>
      </c>
      <c r="H25" s="38">
        <v>462220.00380542688</v>
      </c>
      <c r="I25" s="38">
        <v>114105.10614814963</v>
      </c>
      <c r="J25" s="38">
        <v>58390.309475344256</v>
      </c>
      <c r="K25" s="38">
        <v>33327.379481687494</v>
      </c>
      <c r="L25" s="38">
        <v>47259.603163217806</v>
      </c>
      <c r="M25" s="38">
        <v>64861.766273500965</v>
      </c>
      <c r="N25" s="38">
        <v>23501.547719525493</v>
      </c>
      <c r="O25" s="38">
        <v>233663.25476327838</v>
      </c>
      <c r="P25" s="38">
        <v>302225.50375453109</v>
      </c>
      <c r="Q25" s="38">
        <v>80385.598283091633</v>
      </c>
      <c r="R25" s="38">
        <v>343571.49603622005</v>
      </c>
      <c r="S25" s="38">
        <v>175243.14308578463</v>
      </c>
      <c r="T25" s="38">
        <v>1931023.9457891418</v>
      </c>
      <c r="U25" s="38">
        <v>100560.92809472086</v>
      </c>
      <c r="V25" s="38">
        <v>79719.590870913788</v>
      </c>
      <c r="W25" s="38">
        <v>231447.40751035477</v>
      </c>
      <c r="X25" s="38">
        <v>24284.234484244549</v>
      </c>
      <c r="Y25" s="38">
        <v>15397.809394902693</v>
      </c>
      <c r="Z25" s="38">
        <v>5178.6924525847107</v>
      </c>
      <c r="AA25" s="38">
        <v>38282.961669543467</v>
      </c>
      <c r="AB25" s="38">
        <v>15302.350562017882</v>
      </c>
      <c r="AC25" s="38">
        <v>5495.4685632419823</v>
      </c>
      <c r="AD25" s="38">
        <v>3794.1500715538195</v>
      </c>
      <c r="AE25" s="38">
        <v>630497.82074844942</v>
      </c>
      <c r="AF25" s="38">
        <v>2566.6196382274461</v>
      </c>
      <c r="AG25" s="38">
        <v>70334.475374078233</v>
      </c>
      <c r="AH25" s="38">
        <v>2974.6133855094449</v>
      </c>
      <c r="AI25" s="38">
        <v>2026.8396402080195</v>
      </c>
      <c r="AJ25" s="38">
        <v>66395.248487314573</v>
      </c>
      <c r="AK25" s="38">
        <v>27774.824056212648</v>
      </c>
      <c r="AL25" s="38">
        <v>821.73026550958912</v>
      </c>
      <c r="AM25" s="38">
        <v>40397.211821445359</v>
      </c>
      <c r="AN25" s="38">
        <v>2117.8002276185898</v>
      </c>
      <c r="AO25" s="38">
        <v>28055.078154260827</v>
      </c>
      <c r="AP25" s="38">
        <v>19281.011468512424</v>
      </c>
      <c r="AQ25" s="38">
        <v>488612.81273365027</v>
      </c>
      <c r="AR25" s="38">
        <v>487.2323632706989</v>
      </c>
      <c r="AS25" s="38">
        <v>1027.017856955679</v>
      </c>
      <c r="AT25" s="39">
        <f t="shared" si="0"/>
        <v>7099559.9021151233</v>
      </c>
      <c r="AU25" s="38">
        <v>11572.829734402474</v>
      </c>
      <c r="AV25" s="38">
        <v>74394.420486018105</v>
      </c>
      <c r="AW25" s="39">
        <f t="shared" si="1"/>
        <v>85967.250220420581</v>
      </c>
      <c r="AX25" s="38">
        <v>0</v>
      </c>
      <c r="AY25" s="39">
        <f t="shared" si="2"/>
        <v>85967.250220420581</v>
      </c>
      <c r="AZ25" s="38">
        <v>12073482.653586401</v>
      </c>
      <c r="BA25" s="41">
        <v>-544396.41850429401</v>
      </c>
      <c r="BB25" s="39">
        <f t="shared" si="3"/>
        <v>11529086.235082107</v>
      </c>
      <c r="BC25" s="38">
        <v>661421.94284999999</v>
      </c>
      <c r="BD25" s="38">
        <v>83909.818314400007</v>
      </c>
      <c r="BE25" s="39">
        <f t="shared" si="4"/>
        <v>12360385.246466925</v>
      </c>
      <c r="BF25" s="38">
        <v>271895.78785000002</v>
      </c>
      <c r="BG25" s="41">
        <v>4284280.7905126195</v>
      </c>
      <c r="BH25" s="41">
        <v>516339.60904274322</v>
      </c>
      <c r="BI25" s="40">
        <f t="shared" si="5"/>
        <v>15420108.179262172</v>
      </c>
      <c r="BK25" s="27"/>
    </row>
    <row r="26" spans="1:63" s="24" customFormat="1" ht="15.95" customHeight="1" x14ac:dyDescent="0.15">
      <c r="A26" s="80"/>
      <c r="B26" s="14" t="s">
        <v>17</v>
      </c>
      <c r="C26" s="4" t="s">
        <v>54</v>
      </c>
      <c r="D26" s="38">
        <v>80230.660058781781</v>
      </c>
      <c r="E26" s="38">
        <v>43098.781215196374</v>
      </c>
      <c r="F26" s="38">
        <v>43951.123000733263</v>
      </c>
      <c r="G26" s="38">
        <v>242737.08130076481</v>
      </c>
      <c r="H26" s="38">
        <v>76112.69768152773</v>
      </c>
      <c r="I26" s="38">
        <v>143977.81223060234</v>
      </c>
      <c r="J26" s="38">
        <v>10853.877639186807</v>
      </c>
      <c r="K26" s="38">
        <v>5293.3755014547987</v>
      </c>
      <c r="L26" s="38">
        <v>1081.1875717210087</v>
      </c>
      <c r="M26" s="38">
        <v>4851.9280415018893</v>
      </c>
      <c r="N26" s="38">
        <v>18345.896945122913</v>
      </c>
      <c r="O26" s="38">
        <v>161261.4133845637</v>
      </c>
      <c r="P26" s="38">
        <v>224417.16531401692</v>
      </c>
      <c r="Q26" s="38">
        <v>11196.034104681565</v>
      </c>
      <c r="R26" s="38">
        <v>18889.490966278529</v>
      </c>
      <c r="S26" s="38">
        <v>371395.32197185635</v>
      </c>
      <c r="T26" s="38">
        <v>414723.80948125623</v>
      </c>
      <c r="U26" s="38">
        <v>11921702.318860799</v>
      </c>
      <c r="V26" s="38">
        <v>6665.2929028016206</v>
      </c>
      <c r="W26" s="38">
        <v>22900.940818887218</v>
      </c>
      <c r="X26" s="38">
        <v>11833.044437653396</v>
      </c>
      <c r="Y26" s="38">
        <v>24617.874696651244</v>
      </c>
      <c r="Z26" s="38">
        <v>2359.2600315374343</v>
      </c>
      <c r="AA26" s="38">
        <v>81551.006357111197</v>
      </c>
      <c r="AB26" s="38">
        <v>13096.753595206981</v>
      </c>
      <c r="AC26" s="38">
        <v>653.36602993940664</v>
      </c>
      <c r="AD26" s="38">
        <v>308.77978510171755</v>
      </c>
      <c r="AE26" s="38">
        <v>79004.848556127065</v>
      </c>
      <c r="AF26" s="38">
        <v>302986.26</v>
      </c>
      <c r="AG26" s="38">
        <v>1891811.40990606</v>
      </c>
      <c r="AH26" s="38">
        <v>31125.155837733826</v>
      </c>
      <c r="AI26" s="38">
        <v>140384.027</v>
      </c>
      <c r="AJ26" s="38">
        <v>110131.117184499</v>
      </c>
      <c r="AK26" s="38">
        <v>111058.87766007484</v>
      </c>
      <c r="AL26" s="38">
        <v>571853.228</v>
      </c>
      <c r="AM26" s="38">
        <v>86958.578517930233</v>
      </c>
      <c r="AN26" s="38">
        <v>70377.144927572983</v>
      </c>
      <c r="AO26" s="38">
        <v>604089.12845689757</v>
      </c>
      <c r="AP26" s="38">
        <v>140163.56619234983</v>
      </c>
      <c r="AQ26" s="38">
        <v>31353.082726164957</v>
      </c>
      <c r="AR26" s="38">
        <v>15325.927295951093</v>
      </c>
      <c r="AS26" s="38">
        <v>153873.04381140645</v>
      </c>
      <c r="AT26" s="39">
        <f t="shared" si="0"/>
        <v>18298601.689997703</v>
      </c>
      <c r="AU26" s="38">
        <v>1923070.072984921</v>
      </c>
      <c r="AV26" s="38">
        <v>3074629.6000000038</v>
      </c>
      <c r="AW26" s="39">
        <f t="shared" si="1"/>
        <v>4997699.6729849251</v>
      </c>
      <c r="AX26" s="38">
        <v>0</v>
      </c>
      <c r="AY26" s="39">
        <f t="shared" si="2"/>
        <v>4997699.6729849251</v>
      </c>
      <c r="AZ26" s="38">
        <v>11517832.689999998</v>
      </c>
      <c r="BA26" s="41">
        <v>-141355.79493936099</v>
      </c>
      <c r="BB26" s="39">
        <f t="shared" si="3"/>
        <v>11376476.895060636</v>
      </c>
      <c r="BC26" s="38">
        <v>507659.1741</v>
      </c>
      <c r="BD26" s="38">
        <v>963074.53619596199</v>
      </c>
      <c r="BE26" s="39">
        <f t="shared" si="4"/>
        <v>17844910.278341524</v>
      </c>
      <c r="BF26" s="38">
        <v>819076.55489999999</v>
      </c>
      <c r="BG26" s="41">
        <v>30461.088689761</v>
      </c>
      <c r="BH26" s="41">
        <v>1743083.4190538079</v>
      </c>
      <c r="BI26" s="40">
        <f t="shared" si="5"/>
        <v>37037057.743803278</v>
      </c>
      <c r="BK26" s="27"/>
    </row>
    <row r="27" spans="1:63" s="24" customFormat="1" ht="15.95" customHeight="1" x14ac:dyDescent="0.15">
      <c r="A27" s="80"/>
      <c r="B27" s="14" t="s">
        <v>18</v>
      </c>
      <c r="C27" s="4" t="s">
        <v>55</v>
      </c>
      <c r="D27" s="38">
        <v>3607.5434763232515</v>
      </c>
      <c r="E27" s="38">
        <v>415408.23518257769</v>
      </c>
      <c r="F27" s="38">
        <v>8998.9524311052373</v>
      </c>
      <c r="G27" s="38">
        <v>106189.52207537316</v>
      </c>
      <c r="H27" s="38">
        <v>84746.696191340903</v>
      </c>
      <c r="I27" s="38">
        <v>100279.62531869017</v>
      </c>
      <c r="J27" s="38">
        <v>6502.8504753498646</v>
      </c>
      <c r="K27" s="38">
        <v>4081.2313506848914</v>
      </c>
      <c r="L27" s="38">
        <v>12964.856226506932</v>
      </c>
      <c r="M27" s="38">
        <v>27002.87003615269</v>
      </c>
      <c r="N27" s="38">
        <v>10994.327107895588</v>
      </c>
      <c r="O27" s="38">
        <v>131887.09140512065</v>
      </c>
      <c r="P27" s="38">
        <v>97109.535921205359</v>
      </c>
      <c r="Q27" s="38">
        <v>21703.550763917807</v>
      </c>
      <c r="R27" s="38">
        <v>57197.898226393088</v>
      </c>
      <c r="S27" s="38">
        <v>1547899.1827257224</v>
      </c>
      <c r="T27" s="38">
        <v>657318.85261809663</v>
      </c>
      <c r="U27" s="38">
        <v>1159259.9073810421</v>
      </c>
      <c r="V27" s="38">
        <v>2833892.5566768195</v>
      </c>
      <c r="W27" s="38">
        <v>2206293.0458805393</v>
      </c>
      <c r="X27" s="38">
        <v>75519.570303157991</v>
      </c>
      <c r="Y27" s="38">
        <v>13679.792575918922</v>
      </c>
      <c r="Z27" s="38">
        <v>55692.086749680828</v>
      </c>
      <c r="AA27" s="38">
        <v>57742.958818337196</v>
      </c>
      <c r="AB27" s="38">
        <v>1157883.8663462466</v>
      </c>
      <c r="AC27" s="38">
        <v>2905.9912660255977</v>
      </c>
      <c r="AD27" s="38">
        <v>2676.2136449037994</v>
      </c>
      <c r="AE27" s="38">
        <v>3064592.7993083708</v>
      </c>
      <c r="AF27" s="38">
        <v>377121.90819307254</v>
      </c>
      <c r="AG27" s="38">
        <v>54549.085139169641</v>
      </c>
      <c r="AH27" s="38">
        <v>8846.8969116271874</v>
      </c>
      <c r="AI27" s="38">
        <v>1430854.4309616943</v>
      </c>
      <c r="AJ27" s="38">
        <v>5389.0120100944605</v>
      </c>
      <c r="AK27" s="38">
        <v>188512.33053800598</v>
      </c>
      <c r="AL27" s="38">
        <v>381665.75196061144</v>
      </c>
      <c r="AM27" s="38">
        <v>270843.53444289579</v>
      </c>
      <c r="AN27" s="38">
        <v>54245.450000000004</v>
      </c>
      <c r="AO27" s="38">
        <v>217160.67623970486</v>
      </c>
      <c r="AP27" s="38">
        <v>35860.051015309698</v>
      </c>
      <c r="AQ27" s="38">
        <v>34966.483529122401</v>
      </c>
      <c r="AR27" s="38">
        <v>25302.280683514404</v>
      </c>
      <c r="AS27" s="38">
        <v>30994.230861426633</v>
      </c>
      <c r="AT27" s="39">
        <f t="shared" si="0"/>
        <v>17040343.732969742</v>
      </c>
      <c r="AU27" s="38">
        <v>723940.93818493932</v>
      </c>
      <c r="AV27" s="38">
        <v>1149643.152564541</v>
      </c>
      <c r="AW27" s="39">
        <f t="shared" si="1"/>
        <v>1873584.0907494803</v>
      </c>
      <c r="AX27" s="38">
        <v>0</v>
      </c>
      <c r="AY27" s="39">
        <f t="shared" si="2"/>
        <v>1873584.0907494803</v>
      </c>
      <c r="AZ27" s="38">
        <v>4324592.9999999991</v>
      </c>
      <c r="BA27" s="41">
        <v>123084.698640966</v>
      </c>
      <c r="BB27" s="39">
        <f t="shared" si="3"/>
        <v>4447677.6986409649</v>
      </c>
      <c r="BC27" s="38">
        <v>1564239.0144</v>
      </c>
      <c r="BD27" s="38">
        <v>30376.269960692</v>
      </c>
      <c r="BE27" s="39">
        <f t="shared" si="4"/>
        <v>7915877.0737511367</v>
      </c>
      <c r="BF27" s="38">
        <v>286440.98920000001</v>
      </c>
      <c r="BG27" s="41">
        <v>6497920.7021473004</v>
      </c>
      <c r="BH27" s="41">
        <v>90356.864948220551</v>
      </c>
      <c r="BI27" s="40">
        <f t="shared" si="5"/>
        <v>18262215.980321798</v>
      </c>
      <c r="BK27" s="27"/>
    </row>
    <row r="28" spans="1:63" s="24" customFormat="1" ht="15.95" customHeight="1" x14ac:dyDescent="0.15">
      <c r="A28" s="80"/>
      <c r="B28" s="14" t="s">
        <v>19</v>
      </c>
      <c r="C28" s="4" t="s">
        <v>56</v>
      </c>
      <c r="D28" s="38">
        <v>2981.03155014905</v>
      </c>
      <c r="E28" s="38">
        <v>39005.325928612801</v>
      </c>
      <c r="F28" s="38">
        <v>12458.716203979417</v>
      </c>
      <c r="G28" s="38">
        <v>25739.59534575832</v>
      </c>
      <c r="H28" s="38">
        <v>20426.162745144688</v>
      </c>
      <c r="I28" s="38">
        <v>39821.243938406908</v>
      </c>
      <c r="J28" s="38">
        <v>15399.111796562654</v>
      </c>
      <c r="K28" s="38">
        <v>3039.5669060111759</v>
      </c>
      <c r="L28" s="38">
        <v>5987.9374875126678</v>
      </c>
      <c r="M28" s="38">
        <v>55254.720590746692</v>
      </c>
      <c r="N28" s="38">
        <v>14064.040405223199</v>
      </c>
      <c r="O28" s="38">
        <v>66694.1690024329</v>
      </c>
      <c r="P28" s="38">
        <v>22419.434203965713</v>
      </c>
      <c r="Q28" s="38">
        <v>11888.277504849526</v>
      </c>
      <c r="R28" s="38">
        <v>19376.638659098793</v>
      </c>
      <c r="S28" s="38">
        <v>1322950.6990509895</v>
      </c>
      <c r="T28" s="38">
        <v>568431.44781214162</v>
      </c>
      <c r="U28" s="38">
        <v>625926.27587027417</v>
      </c>
      <c r="V28" s="38">
        <v>958556.07185628719</v>
      </c>
      <c r="W28" s="38">
        <v>24427124.642309699</v>
      </c>
      <c r="X28" s="38">
        <v>254034.82528209084</v>
      </c>
      <c r="Y28" s="38">
        <v>18818.437951076343</v>
      </c>
      <c r="Z28" s="38">
        <v>1047.1860961111227</v>
      </c>
      <c r="AA28" s="38">
        <v>22889.318372846243</v>
      </c>
      <c r="AB28" s="38">
        <v>13517.535164815623</v>
      </c>
      <c r="AC28" s="38">
        <v>2609.2344259812812</v>
      </c>
      <c r="AD28" s="38">
        <v>4864.2841236651248</v>
      </c>
      <c r="AE28" s="38">
        <v>253462.14443673284</v>
      </c>
      <c r="AF28" s="38">
        <v>265538.51999999996</v>
      </c>
      <c r="AG28" s="38">
        <v>47654.642056323566</v>
      </c>
      <c r="AH28" s="38">
        <v>10950.046694757502</v>
      </c>
      <c r="AI28" s="38">
        <v>2228507.0499999998</v>
      </c>
      <c r="AJ28" s="38">
        <v>89850.400768377338</v>
      </c>
      <c r="AK28" s="38">
        <v>77088.681062297837</v>
      </c>
      <c r="AL28" s="38">
        <v>562435.69999999995</v>
      </c>
      <c r="AM28" s="38">
        <v>422335.12410413503</v>
      </c>
      <c r="AN28" s="38">
        <v>12022.563</v>
      </c>
      <c r="AO28" s="38">
        <v>610875.93012621219</v>
      </c>
      <c r="AP28" s="38">
        <v>73525.965527247667</v>
      </c>
      <c r="AQ28" s="38">
        <v>18100.5</v>
      </c>
      <c r="AR28" s="38">
        <v>50557.190157505385</v>
      </c>
      <c r="AS28" s="38">
        <v>44493.917681937346</v>
      </c>
      <c r="AT28" s="39">
        <f t="shared" si="0"/>
        <v>33342724.306199957</v>
      </c>
      <c r="AU28" s="38">
        <v>641816.81941484706</v>
      </c>
      <c r="AV28" s="38">
        <v>1460062.8</v>
      </c>
      <c r="AW28" s="39">
        <f t="shared" si="1"/>
        <v>2101879.6194148473</v>
      </c>
      <c r="AX28" s="38">
        <v>0</v>
      </c>
      <c r="AY28" s="39">
        <f t="shared" si="2"/>
        <v>2101879.6194148473</v>
      </c>
      <c r="AZ28" s="38">
        <v>3747980.5999999992</v>
      </c>
      <c r="BA28" s="41">
        <v>1872888.3038573589</v>
      </c>
      <c r="BB28" s="39">
        <f t="shared" si="3"/>
        <v>5620868.9038573578</v>
      </c>
      <c r="BC28" s="38">
        <v>8762060.448900003</v>
      </c>
      <c r="BD28" s="38">
        <v>2398000</v>
      </c>
      <c r="BE28" s="39">
        <f t="shared" si="4"/>
        <v>18882808.972172208</v>
      </c>
      <c r="BF28" s="38">
        <v>6389933.2076999992</v>
      </c>
      <c r="BG28" s="41">
        <v>62087.64216553</v>
      </c>
      <c r="BH28" s="41">
        <v>2129870.5358417984</v>
      </c>
      <c r="BI28" s="40">
        <f t="shared" si="5"/>
        <v>47903382.964348443</v>
      </c>
      <c r="BK28" s="27"/>
    </row>
    <row r="29" spans="1:63" s="24" customFormat="1" ht="15.95" customHeight="1" x14ac:dyDescent="0.15">
      <c r="A29" s="80"/>
      <c r="B29" s="14" t="s">
        <v>20</v>
      </c>
      <c r="C29" s="4" t="s">
        <v>57</v>
      </c>
      <c r="D29" s="38">
        <v>1158.3388413626499</v>
      </c>
      <c r="E29" s="38">
        <v>6287.7437972353973</v>
      </c>
      <c r="F29" s="38">
        <v>26834.595542436404</v>
      </c>
      <c r="G29" s="38">
        <v>6247.6874834120536</v>
      </c>
      <c r="H29" s="38">
        <v>20790.773415928998</v>
      </c>
      <c r="I29" s="38">
        <v>11843.028050284278</v>
      </c>
      <c r="J29" s="38">
        <v>582.15753490430893</v>
      </c>
      <c r="K29" s="38">
        <v>2080.2282386894585</v>
      </c>
      <c r="L29" s="38">
        <v>3140.2475333659104</v>
      </c>
      <c r="M29" s="38">
        <v>10680.948272836595</v>
      </c>
      <c r="N29" s="38">
        <v>7992.3944703361667</v>
      </c>
      <c r="O29" s="38">
        <v>28484.367134799937</v>
      </c>
      <c r="P29" s="38">
        <v>28796.642628918216</v>
      </c>
      <c r="Q29" s="38">
        <v>15749.145306213257</v>
      </c>
      <c r="R29" s="38">
        <v>20384.342769365318</v>
      </c>
      <c r="S29" s="38">
        <v>82934.209389308569</v>
      </c>
      <c r="T29" s="38">
        <v>77100.540896310878</v>
      </c>
      <c r="U29" s="38">
        <v>296296.4619504257</v>
      </c>
      <c r="V29" s="38">
        <v>91333.425497550546</v>
      </c>
      <c r="W29" s="38">
        <v>209966.68464205405</v>
      </c>
      <c r="X29" s="38">
        <v>165344.19765822106</v>
      </c>
      <c r="Y29" s="38">
        <v>4333.4798662204421</v>
      </c>
      <c r="Z29" s="38">
        <v>2.0508240690075161E-2</v>
      </c>
      <c r="AA29" s="38">
        <v>7609.5648985984362</v>
      </c>
      <c r="AB29" s="38">
        <v>600779.34065847215</v>
      </c>
      <c r="AC29" s="38">
        <v>4563.1090281936376</v>
      </c>
      <c r="AD29" s="38">
        <v>6210.2522319748587</v>
      </c>
      <c r="AE29" s="38">
        <v>17516.96132955666</v>
      </c>
      <c r="AF29" s="38">
        <v>1008.7351019127863</v>
      </c>
      <c r="AG29" s="38">
        <v>10170.626042604261</v>
      </c>
      <c r="AH29" s="38">
        <v>110.93091726667564</v>
      </c>
      <c r="AI29" s="38">
        <v>79931.100861871193</v>
      </c>
      <c r="AJ29" s="38">
        <v>104.04781521753553</v>
      </c>
      <c r="AK29" s="38">
        <v>0</v>
      </c>
      <c r="AL29" s="38">
        <v>5629.251805075528</v>
      </c>
      <c r="AM29" s="38">
        <v>239739.68859995433</v>
      </c>
      <c r="AN29" s="38">
        <v>12242.886135054472</v>
      </c>
      <c r="AO29" s="38">
        <v>30811.819151397805</v>
      </c>
      <c r="AP29" s="38">
        <v>116532.90000000002</v>
      </c>
      <c r="AQ29" s="38">
        <v>7308.3341189083721</v>
      </c>
      <c r="AR29" s="38">
        <v>5189.9603011057216</v>
      </c>
      <c r="AS29" s="38">
        <v>10437.195230610892</v>
      </c>
      <c r="AT29" s="39">
        <f t="shared" si="0"/>
        <v>2274258.3656561961</v>
      </c>
      <c r="AU29" s="38">
        <v>12221.454608848486</v>
      </c>
      <c r="AV29" s="38">
        <v>76479.48000000004</v>
      </c>
      <c r="AW29" s="39">
        <f t="shared" si="1"/>
        <v>88700.934608848533</v>
      </c>
      <c r="AX29" s="38">
        <v>0</v>
      </c>
      <c r="AY29" s="39">
        <f t="shared" si="2"/>
        <v>88700.934608848533</v>
      </c>
      <c r="AZ29" s="38">
        <v>162848.79528046856</v>
      </c>
      <c r="BA29" s="41">
        <v>-12363.782498824999</v>
      </c>
      <c r="BB29" s="39">
        <f t="shared" si="3"/>
        <v>150485.01278164357</v>
      </c>
      <c r="BC29" s="38">
        <v>166042.4405</v>
      </c>
      <c r="BD29" s="38">
        <v>13162.37305164602</v>
      </c>
      <c r="BE29" s="39">
        <f t="shared" si="4"/>
        <v>418390.76094213815</v>
      </c>
      <c r="BF29" s="38">
        <v>289580.88679999998</v>
      </c>
      <c r="BG29" s="41">
        <v>1159743.5226332401</v>
      </c>
      <c r="BH29" s="41">
        <v>28553.726359683089</v>
      </c>
      <c r="BI29" s="40">
        <f t="shared" si="5"/>
        <v>1271878.4435247774</v>
      </c>
      <c r="BK29" s="27"/>
    </row>
    <row r="30" spans="1:63" s="24" customFormat="1" ht="15.95" customHeight="1" x14ac:dyDescent="0.15">
      <c r="A30" s="80"/>
      <c r="B30" s="14" t="s">
        <v>21</v>
      </c>
      <c r="C30" s="4" t="s">
        <v>58</v>
      </c>
      <c r="D30" s="38">
        <v>22468.167759377251</v>
      </c>
      <c r="E30" s="38">
        <v>19003.962704415695</v>
      </c>
      <c r="F30" s="38">
        <v>1618.0227438653817</v>
      </c>
      <c r="G30" s="38">
        <v>50635.645444094749</v>
      </c>
      <c r="H30" s="38">
        <v>30986.411218366447</v>
      </c>
      <c r="I30" s="38">
        <v>5347.3154771981472</v>
      </c>
      <c r="J30" s="38">
        <v>1267.59001355079</v>
      </c>
      <c r="K30" s="38">
        <v>30044.384801579228</v>
      </c>
      <c r="L30" s="38">
        <v>1039.1364564956284</v>
      </c>
      <c r="M30" s="38">
        <v>12735.329170790108</v>
      </c>
      <c r="N30" s="38">
        <v>6393.7680522207538</v>
      </c>
      <c r="O30" s="38">
        <v>25765.951187163944</v>
      </c>
      <c r="P30" s="38">
        <v>74684.394488347418</v>
      </c>
      <c r="Q30" s="38">
        <v>4153.9026292143899</v>
      </c>
      <c r="R30" s="38">
        <v>8021.0542503564347</v>
      </c>
      <c r="S30" s="38">
        <v>14842.348927871661</v>
      </c>
      <c r="T30" s="38">
        <v>15265.907097469555</v>
      </c>
      <c r="U30" s="38">
        <v>90207.365034299539</v>
      </c>
      <c r="V30" s="38">
        <v>7809.1350897362518</v>
      </c>
      <c r="W30" s="38">
        <v>58597.668064669786</v>
      </c>
      <c r="X30" s="38">
        <v>1017.5027548198224</v>
      </c>
      <c r="Y30" s="38">
        <v>41014.745642550792</v>
      </c>
      <c r="Z30" s="38">
        <v>25.704775088881071</v>
      </c>
      <c r="AA30" s="38">
        <v>464.08702676416061</v>
      </c>
      <c r="AB30" s="38">
        <v>772.2782728200159</v>
      </c>
      <c r="AC30" s="38">
        <v>2421.5443830003182</v>
      </c>
      <c r="AD30" s="38">
        <v>30.338348893860378</v>
      </c>
      <c r="AE30" s="38">
        <v>83489.232353239073</v>
      </c>
      <c r="AF30" s="38">
        <v>2152.6608731525298</v>
      </c>
      <c r="AG30" s="38">
        <v>8998.9207891243004</v>
      </c>
      <c r="AH30" s="38">
        <v>32939.334914880637</v>
      </c>
      <c r="AI30" s="38">
        <v>2240.4241999999999</v>
      </c>
      <c r="AJ30" s="38">
        <v>17864.2</v>
      </c>
      <c r="AK30" s="38">
        <v>15805.04</v>
      </c>
      <c r="AL30" s="38">
        <v>117719.09999999999</v>
      </c>
      <c r="AM30" s="38">
        <v>19243.965462557171</v>
      </c>
      <c r="AN30" s="38">
        <v>13107.472</v>
      </c>
      <c r="AO30" s="38">
        <v>100215.72</v>
      </c>
      <c r="AP30" s="38">
        <v>4582.7867566066298</v>
      </c>
      <c r="AQ30" s="38">
        <v>2740.6252945906399</v>
      </c>
      <c r="AR30" s="38">
        <v>22393.613475273643</v>
      </c>
      <c r="AS30" s="38">
        <v>29479.644689138837</v>
      </c>
      <c r="AT30" s="39">
        <f t="shared" si="0"/>
        <v>999606.40262358449</v>
      </c>
      <c r="AU30" s="38">
        <v>267559.12113380764</v>
      </c>
      <c r="AV30" s="38">
        <v>513665.85887965211</v>
      </c>
      <c r="AW30" s="39">
        <f t="shared" si="1"/>
        <v>781224.98001345969</v>
      </c>
      <c r="AX30" s="38">
        <v>0</v>
      </c>
      <c r="AY30" s="39">
        <f t="shared" si="2"/>
        <v>781224.98001345969</v>
      </c>
      <c r="AZ30" s="38">
        <v>0</v>
      </c>
      <c r="BA30" s="41">
        <v>-87417.991676189064</v>
      </c>
      <c r="BB30" s="39">
        <f t="shared" si="3"/>
        <v>-87417.991676189064</v>
      </c>
      <c r="BC30" s="38">
        <v>41953.931400000001</v>
      </c>
      <c r="BD30" s="38">
        <v>2344.7320124999969</v>
      </c>
      <c r="BE30" s="39">
        <f t="shared" si="4"/>
        <v>738105.65174977062</v>
      </c>
      <c r="BF30" s="38">
        <v>341.4359</v>
      </c>
      <c r="BG30" s="41">
        <v>198432.50524770201</v>
      </c>
      <c r="BH30" s="41">
        <v>29265.04936404177</v>
      </c>
      <c r="BI30" s="40">
        <f t="shared" si="5"/>
        <v>1568203.1625896951</v>
      </c>
      <c r="BK30" s="27"/>
    </row>
    <row r="31" spans="1:63" s="24" customFormat="1" ht="15.95" customHeight="1" x14ac:dyDescent="0.15">
      <c r="A31" s="80"/>
      <c r="B31" s="14" t="s">
        <v>22</v>
      </c>
      <c r="C31" s="4" t="s">
        <v>59</v>
      </c>
      <c r="D31" s="38">
        <v>0</v>
      </c>
      <c r="E31" s="38">
        <v>2282.2697313389972</v>
      </c>
      <c r="F31" s="38">
        <v>200.27974044772924</v>
      </c>
      <c r="G31" s="38">
        <v>7192.6157221262638</v>
      </c>
      <c r="H31" s="38">
        <v>2562.9785953983828</v>
      </c>
      <c r="I31" s="38">
        <v>22474.755197761006</v>
      </c>
      <c r="J31" s="38">
        <v>253.11197169752566</v>
      </c>
      <c r="K31" s="38">
        <v>194.62442843604072</v>
      </c>
      <c r="L31" s="38">
        <v>799.33573576586798</v>
      </c>
      <c r="M31" s="38">
        <v>477928.80412053346</v>
      </c>
      <c r="N31" s="38">
        <v>239.77183411008505</v>
      </c>
      <c r="O31" s="38">
        <v>90794.864708016758</v>
      </c>
      <c r="P31" s="38">
        <v>137486.32518776608</v>
      </c>
      <c r="Q31" s="38">
        <v>1504467.082816585</v>
      </c>
      <c r="R31" s="38">
        <v>195742.56601363406</v>
      </c>
      <c r="S31" s="38">
        <v>42541.94404791417</v>
      </c>
      <c r="T31" s="38">
        <v>10216.215535494395</v>
      </c>
      <c r="U31" s="38">
        <v>19232.318459305279</v>
      </c>
      <c r="V31" s="38">
        <v>359.23178712913085</v>
      </c>
      <c r="W31" s="38">
        <v>4951.2668523195516</v>
      </c>
      <c r="X31" s="38">
        <v>661.37679063288442</v>
      </c>
      <c r="Y31" s="38">
        <v>1104.2431519148288</v>
      </c>
      <c r="Z31" s="38">
        <v>112519.23596745441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9">
        <f t="shared" si="0"/>
        <v>2634205.2183957831</v>
      </c>
      <c r="AU31" s="38">
        <v>0</v>
      </c>
      <c r="AV31" s="38">
        <v>0</v>
      </c>
      <c r="AW31" s="39">
        <f t="shared" si="1"/>
        <v>0</v>
      </c>
      <c r="AX31" s="38">
        <v>0</v>
      </c>
      <c r="AY31" s="39">
        <f t="shared" si="2"/>
        <v>0</v>
      </c>
      <c r="AZ31" s="38">
        <v>0</v>
      </c>
      <c r="BA31" s="41">
        <v>0</v>
      </c>
      <c r="BB31" s="39">
        <f t="shared" si="3"/>
        <v>0</v>
      </c>
      <c r="BC31" s="38">
        <v>29162.421750000001</v>
      </c>
      <c r="BD31" s="38">
        <v>5887.6268081179996</v>
      </c>
      <c r="BE31" s="39">
        <f t="shared" si="4"/>
        <v>35050.048558118004</v>
      </c>
      <c r="BF31" s="38">
        <v>2745.6732499999998</v>
      </c>
      <c r="BG31" s="41">
        <v>94627.215851974004</v>
      </c>
      <c r="BH31" s="41">
        <v>-104355.27330248756</v>
      </c>
      <c r="BI31" s="40">
        <f t="shared" si="5"/>
        <v>2467527.1045494392</v>
      </c>
      <c r="BK31" s="27"/>
    </row>
    <row r="32" spans="1:63" s="24" customFormat="1" ht="15.95" customHeight="1" x14ac:dyDescent="0.15">
      <c r="A32" s="80"/>
      <c r="B32" s="14" t="s">
        <v>23</v>
      </c>
      <c r="C32" s="4" t="s">
        <v>60</v>
      </c>
      <c r="D32" s="38">
        <v>0</v>
      </c>
      <c r="E32" s="38">
        <v>6927.1753698356069</v>
      </c>
      <c r="F32" s="38">
        <v>9774.5643140772336</v>
      </c>
      <c r="G32" s="38">
        <v>23226.846031707701</v>
      </c>
      <c r="H32" s="38">
        <v>76112.69768152773</v>
      </c>
      <c r="I32" s="38">
        <v>26083.21595746305</v>
      </c>
      <c r="J32" s="38">
        <v>8946.0416981000071</v>
      </c>
      <c r="K32" s="38">
        <v>25973.198828330154</v>
      </c>
      <c r="L32" s="38">
        <v>7021.6464196781562</v>
      </c>
      <c r="M32" s="38">
        <v>6077.5320816290978</v>
      </c>
      <c r="N32" s="38">
        <v>26234.435529312934</v>
      </c>
      <c r="O32" s="38">
        <v>35115.967864360784</v>
      </c>
      <c r="P32" s="38">
        <v>72593.241718801393</v>
      </c>
      <c r="Q32" s="38">
        <v>26374.765060250222</v>
      </c>
      <c r="R32" s="38">
        <v>12480.146529226577</v>
      </c>
      <c r="S32" s="38">
        <v>24880.450655441793</v>
      </c>
      <c r="T32" s="38">
        <v>13985.31021050066</v>
      </c>
      <c r="U32" s="38">
        <v>23535.343068924136</v>
      </c>
      <c r="V32" s="38">
        <v>7702.2764144850362</v>
      </c>
      <c r="W32" s="38">
        <v>33556.396131551744</v>
      </c>
      <c r="X32" s="38">
        <v>1229.2944548633209</v>
      </c>
      <c r="Y32" s="38">
        <v>1401.9736273551875</v>
      </c>
      <c r="Z32" s="38">
        <v>1604.8798404435029</v>
      </c>
      <c r="AA32" s="38">
        <v>3359.2475724128294</v>
      </c>
      <c r="AB32" s="38">
        <v>65458.738006733816</v>
      </c>
      <c r="AC32" s="38">
        <v>6188.4450853352791</v>
      </c>
      <c r="AD32" s="38">
        <v>1921.5905242300917</v>
      </c>
      <c r="AE32" s="38">
        <v>15366.109360000006</v>
      </c>
      <c r="AF32" s="38">
        <v>35359.166649925115</v>
      </c>
      <c r="AG32" s="38">
        <v>107036.84877166587</v>
      </c>
      <c r="AH32" s="38">
        <v>7.3866903350397077</v>
      </c>
      <c r="AI32" s="38">
        <v>12754.094364545288</v>
      </c>
      <c r="AJ32" s="38">
        <v>127.35542005564315</v>
      </c>
      <c r="AK32" s="38">
        <v>2125.5932604181216</v>
      </c>
      <c r="AL32" s="38">
        <v>27.468911930585413</v>
      </c>
      <c r="AM32" s="38">
        <v>1489.7786474316795</v>
      </c>
      <c r="AN32" s="38">
        <v>0</v>
      </c>
      <c r="AO32" s="38">
        <v>15457.738036374632</v>
      </c>
      <c r="AP32" s="38">
        <v>0</v>
      </c>
      <c r="AQ32" s="38">
        <v>1957.589496136171</v>
      </c>
      <c r="AR32" s="38">
        <v>0</v>
      </c>
      <c r="AS32" s="38">
        <v>0</v>
      </c>
      <c r="AT32" s="39">
        <f t="shared" si="0"/>
        <v>739474.55028539605</v>
      </c>
      <c r="AU32" s="38">
        <v>0</v>
      </c>
      <c r="AV32" s="38">
        <v>0</v>
      </c>
      <c r="AW32" s="39">
        <f t="shared" si="1"/>
        <v>0</v>
      </c>
      <c r="AX32" s="38">
        <v>0</v>
      </c>
      <c r="AY32" s="39">
        <f t="shared" si="2"/>
        <v>0</v>
      </c>
      <c r="AZ32" s="38">
        <v>0</v>
      </c>
      <c r="BA32" s="41">
        <v>0</v>
      </c>
      <c r="BB32" s="39">
        <f t="shared" si="3"/>
        <v>0</v>
      </c>
      <c r="BC32" s="38">
        <v>0</v>
      </c>
      <c r="BD32" s="38">
        <v>0</v>
      </c>
      <c r="BE32" s="39">
        <f t="shared" si="4"/>
        <v>0</v>
      </c>
      <c r="BF32" s="38">
        <v>0</v>
      </c>
      <c r="BG32" s="41">
        <v>0</v>
      </c>
      <c r="BH32" s="41">
        <v>7024.9102507883217</v>
      </c>
      <c r="BI32" s="40">
        <f t="shared" si="5"/>
        <v>746499.46053618437</v>
      </c>
      <c r="BK32" s="27"/>
    </row>
    <row r="33" spans="1:63" s="24" customFormat="1" ht="15.95" customHeight="1" x14ac:dyDescent="0.15">
      <c r="A33" s="80"/>
      <c r="B33" s="14" t="s">
        <v>24</v>
      </c>
      <c r="C33" s="4" t="s">
        <v>61</v>
      </c>
      <c r="D33" s="38">
        <v>583802.88236548414</v>
      </c>
      <c r="E33" s="38">
        <v>594130.06060010206</v>
      </c>
      <c r="F33" s="38">
        <v>304736.41685064323</v>
      </c>
      <c r="G33" s="38">
        <v>1094206.6276771303</v>
      </c>
      <c r="H33" s="38">
        <v>520362.32088391413</v>
      </c>
      <c r="I33" s="38">
        <v>724012.54958606488</v>
      </c>
      <c r="J33" s="38">
        <v>247483.63270164875</v>
      </c>
      <c r="K33" s="38">
        <v>52626.460162829979</v>
      </c>
      <c r="L33" s="38">
        <v>261430.35660541707</v>
      </c>
      <c r="M33" s="38">
        <v>250343.65930123179</v>
      </c>
      <c r="N33" s="38">
        <v>223787.04516941265</v>
      </c>
      <c r="O33" s="38">
        <v>3071002.7768888017</v>
      </c>
      <c r="P33" s="38">
        <v>2161373.8144632149</v>
      </c>
      <c r="Q33" s="38">
        <v>1469479.4762394549</v>
      </c>
      <c r="R33" s="38">
        <v>626492.07643371413</v>
      </c>
      <c r="S33" s="38">
        <v>442326.91314741777</v>
      </c>
      <c r="T33" s="38">
        <v>292982.05540598131</v>
      </c>
      <c r="U33" s="38">
        <v>436453.29476429406</v>
      </c>
      <c r="V33" s="38">
        <v>208914.38291826056</v>
      </c>
      <c r="W33" s="38">
        <v>435667.52959685284</v>
      </c>
      <c r="X33" s="38">
        <v>14594.310234096351</v>
      </c>
      <c r="Y33" s="38">
        <v>22102.615329595992</v>
      </c>
      <c r="Z33" s="38">
        <v>48354.275435401134</v>
      </c>
      <c r="AA33" s="38">
        <v>33238.129845234194</v>
      </c>
      <c r="AB33" s="38">
        <v>8222212.5150046609</v>
      </c>
      <c r="AC33" s="38">
        <v>88459.220312208359</v>
      </c>
      <c r="AD33" s="38">
        <v>245934.51606925952</v>
      </c>
      <c r="AE33" s="38">
        <v>1113870.6628</v>
      </c>
      <c r="AF33" s="38">
        <v>612100.33199999994</v>
      </c>
      <c r="AG33" s="38">
        <v>409461.16800525185</v>
      </c>
      <c r="AH33" s="38">
        <v>189590.70068906376</v>
      </c>
      <c r="AI33" s="38">
        <v>458164.03635350056</v>
      </c>
      <c r="AJ33" s="38">
        <v>200079.04</v>
      </c>
      <c r="AK33" s="38">
        <v>199666.09857822285</v>
      </c>
      <c r="AL33" s="38">
        <v>160650.01244656902</v>
      </c>
      <c r="AM33" s="38">
        <v>68991.763634027258</v>
      </c>
      <c r="AN33" s="38">
        <v>70741.366920680986</v>
      </c>
      <c r="AO33" s="38">
        <v>193681.4067779521</v>
      </c>
      <c r="AP33" s="38">
        <v>113935.891999705</v>
      </c>
      <c r="AQ33" s="38">
        <v>122255.80420453774</v>
      </c>
      <c r="AR33" s="38">
        <v>92184.578017771913</v>
      </c>
      <c r="AS33" s="38">
        <v>202125.47312180849</v>
      </c>
      <c r="AT33" s="39">
        <f t="shared" si="0"/>
        <v>26884008.249541406</v>
      </c>
      <c r="AU33" s="38">
        <v>1079849.7878727801</v>
      </c>
      <c r="AV33" s="38">
        <v>1158780.0000000009</v>
      </c>
      <c r="AW33" s="39">
        <f t="shared" si="1"/>
        <v>2238629.787872781</v>
      </c>
      <c r="AX33" s="38">
        <v>0</v>
      </c>
      <c r="AY33" s="39">
        <f t="shared" si="2"/>
        <v>2238629.787872781</v>
      </c>
      <c r="AZ33" s="38">
        <v>0</v>
      </c>
      <c r="BA33" s="41">
        <v>0</v>
      </c>
      <c r="BB33" s="39">
        <f t="shared" si="3"/>
        <v>0</v>
      </c>
      <c r="BC33" s="38">
        <v>0</v>
      </c>
      <c r="BD33" s="38">
        <v>80221.524702319628</v>
      </c>
      <c r="BE33" s="39">
        <f t="shared" si="4"/>
        <v>2318851.3125751005</v>
      </c>
      <c r="BF33" s="38">
        <v>0</v>
      </c>
      <c r="BG33" s="41">
        <v>10060.359008369456</v>
      </c>
      <c r="BH33" s="41">
        <v>-854151.05884058401</v>
      </c>
      <c r="BI33" s="40">
        <f t="shared" si="5"/>
        <v>28338648.144267555</v>
      </c>
      <c r="BK33" s="27"/>
    </row>
    <row r="34" spans="1:63" s="24" customFormat="1" ht="15.95" customHeight="1" x14ac:dyDescent="0.15">
      <c r="A34" s="80"/>
      <c r="B34" s="14" t="s">
        <v>25</v>
      </c>
      <c r="C34" s="4" t="s">
        <v>62</v>
      </c>
      <c r="D34" s="38">
        <v>2369.180492524707</v>
      </c>
      <c r="E34" s="38">
        <v>7490.734345847497</v>
      </c>
      <c r="F34" s="38">
        <v>9391.2480664663635</v>
      </c>
      <c r="G34" s="38">
        <v>76452.074686550244</v>
      </c>
      <c r="H34" s="38">
        <v>46599.610825425145</v>
      </c>
      <c r="I34" s="38">
        <v>71699.394467615668</v>
      </c>
      <c r="J34" s="38">
        <v>9622.8035856875777</v>
      </c>
      <c r="K34" s="38">
        <v>1709.7566813387475</v>
      </c>
      <c r="L34" s="38">
        <v>5288.2864358954648</v>
      </c>
      <c r="M34" s="38">
        <v>3473.9070261375241</v>
      </c>
      <c r="N34" s="38">
        <v>22886.734855490286</v>
      </c>
      <c r="O34" s="38">
        <v>250353.48724636968</v>
      </c>
      <c r="P34" s="38">
        <v>37961.709545542704</v>
      </c>
      <c r="Q34" s="38">
        <v>7628.3219152608499</v>
      </c>
      <c r="R34" s="38">
        <v>12136.2522306748</v>
      </c>
      <c r="S34" s="38">
        <v>49396.177769046444</v>
      </c>
      <c r="T34" s="38">
        <v>10406.906412727047</v>
      </c>
      <c r="U34" s="38">
        <v>2168.8187808917091</v>
      </c>
      <c r="V34" s="38">
        <v>866.80380908263965</v>
      </c>
      <c r="W34" s="38">
        <v>16300.36834460512</v>
      </c>
      <c r="X34" s="38">
        <v>1188.880120502592</v>
      </c>
      <c r="Y34" s="38">
        <v>5378.9368476826539</v>
      </c>
      <c r="Z34" s="38">
        <v>621.25857395173261</v>
      </c>
      <c r="AA34" s="38">
        <v>223.45193309641684</v>
      </c>
      <c r="AB34" s="38">
        <v>36556.856106105144</v>
      </c>
      <c r="AC34" s="38">
        <v>415485.78285776451</v>
      </c>
      <c r="AD34" s="38">
        <v>247.03774104561205</v>
      </c>
      <c r="AE34" s="38">
        <v>1615.009074896657</v>
      </c>
      <c r="AF34" s="38">
        <v>8426.2133455948479</v>
      </c>
      <c r="AG34" s="38">
        <v>306697.44246161048</v>
      </c>
      <c r="AH34" s="38">
        <v>81188.124893986853</v>
      </c>
      <c r="AI34" s="38">
        <v>2121.2527</v>
      </c>
      <c r="AJ34" s="38">
        <v>2286.6176</v>
      </c>
      <c r="AK34" s="38">
        <v>49390.75</v>
      </c>
      <c r="AL34" s="38">
        <v>2877.578</v>
      </c>
      <c r="AM34" s="38">
        <v>1277.4518259869997</v>
      </c>
      <c r="AN34" s="38">
        <v>9189.8702956750712</v>
      </c>
      <c r="AO34" s="38">
        <v>34308.109842374892</v>
      </c>
      <c r="AP34" s="38">
        <v>14242.910000000005</v>
      </c>
      <c r="AQ34" s="38">
        <v>7608.1195094885588</v>
      </c>
      <c r="AR34" s="38">
        <v>14398.782995348813</v>
      </c>
      <c r="AS34" s="38">
        <v>6734.0698162861663</v>
      </c>
      <c r="AT34" s="39">
        <f t="shared" si="0"/>
        <v>1646267.0840645784</v>
      </c>
      <c r="AU34" s="38">
        <v>234804.95999999976</v>
      </c>
      <c r="AV34" s="38">
        <v>1143329.600000001</v>
      </c>
      <c r="AW34" s="39">
        <f t="shared" si="1"/>
        <v>1378134.5600000008</v>
      </c>
      <c r="AX34" s="38">
        <v>0</v>
      </c>
      <c r="AY34" s="39">
        <f t="shared" si="2"/>
        <v>1378134.5600000008</v>
      </c>
      <c r="AZ34" s="38">
        <v>0</v>
      </c>
      <c r="BA34" s="41">
        <v>34613.405066164902</v>
      </c>
      <c r="BB34" s="39">
        <f t="shared" si="3"/>
        <v>34613.405066164902</v>
      </c>
      <c r="BC34" s="38">
        <v>0</v>
      </c>
      <c r="BD34" s="38">
        <v>863479.17012509599</v>
      </c>
      <c r="BE34" s="39">
        <f t="shared" si="4"/>
        <v>2276227.1351912618</v>
      </c>
      <c r="BF34" s="38">
        <v>0</v>
      </c>
      <c r="BG34" s="41">
        <v>1920.1262209821539</v>
      </c>
      <c r="BH34" s="41">
        <v>185349.73562959488</v>
      </c>
      <c r="BI34" s="40">
        <f t="shared" si="5"/>
        <v>4105923.8286644532</v>
      </c>
      <c r="BK34" s="27"/>
    </row>
    <row r="35" spans="1:63" s="24" customFormat="1" ht="15.95" customHeight="1" x14ac:dyDescent="0.15">
      <c r="A35" s="80"/>
      <c r="B35" s="14" t="s">
        <v>26</v>
      </c>
      <c r="C35" s="4" t="s">
        <v>63</v>
      </c>
      <c r="D35" s="38">
        <v>7653.4107339270722</v>
      </c>
      <c r="E35" s="38">
        <v>42628.771506680663</v>
      </c>
      <c r="F35" s="38">
        <v>9622.6883844822023</v>
      </c>
      <c r="G35" s="38">
        <v>32859.057888202115</v>
      </c>
      <c r="H35" s="38">
        <v>9477.0366874559277</v>
      </c>
      <c r="I35" s="38">
        <v>64489.029963126748</v>
      </c>
      <c r="J35" s="38">
        <v>6127.4248162826088</v>
      </c>
      <c r="K35" s="38">
        <v>1425.6482660045185</v>
      </c>
      <c r="L35" s="38">
        <v>18797.625921814251</v>
      </c>
      <c r="M35" s="38">
        <v>7451.9682274972201</v>
      </c>
      <c r="N35" s="38">
        <v>10022.463759833545</v>
      </c>
      <c r="O35" s="38">
        <v>165507.20085198616</v>
      </c>
      <c r="P35" s="38">
        <v>34312.532787205622</v>
      </c>
      <c r="Q35" s="38">
        <v>28520.66617098315</v>
      </c>
      <c r="R35" s="38">
        <v>6794.7809231217725</v>
      </c>
      <c r="S35" s="38">
        <v>19039.052945750565</v>
      </c>
      <c r="T35" s="38">
        <v>4765.0903325121371</v>
      </c>
      <c r="U35" s="38">
        <v>14994.129205085845</v>
      </c>
      <c r="V35" s="38">
        <v>30341.841190967494</v>
      </c>
      <c r="W35" s="38">
        <v>35765.175353186547</v>
      </c>
      <c r="X35" s="38">
        <v>783.58000916411697</v>
      </c>
      <c r="Y35" s="38">
        <v>6062.1841539219195</v>
      </c>
      <c r="Z35" s="38">
        <v>1200.7828768673505</v>
      </c>
      <c r="AA35" s="38">
        <v>550.11825859763144</v>
      </c>
      <c r="AB35" s="38">
        <v>36555.674568771865</v>
      </c>
      <c r="AC35" s="38">
        <v>2863.0797767966096</v>
      </c>
      <c r="AD35" s="38">
        <v>58845.65387463462</v>
      </c>
      <c r="AE35" s="38">
        <v>68044.990999999995</v>
      </c>
      <c r="AF35" s="38">
        <v>13821.894817511798</v>
      </c>
      <c r="AG35" s="38">
        <v>9217.6826969336489</v>
      </c>
      <c r="AH35" s="38">
        <v>54323.582153254756</v>
      </c>
      <c r="AI35" s="38">
        <v>5985.0995449541933</v>
      </c>
      <c r="AJ35" s="38">
        <v>15803.028604000001</v>
      </c>
      <c r="AK35" s="38">
        <v>58315.045030852372</v>
      </c>
      <c r="AL35" s="38">
        <v>962.63506253564105</v>
      </c>
      <c r="AM35" s="38">
        <v>5780.7755489271631</v>
      </c>
      <c r="AN35" s="38">
        <v>7255.0592891229235</v>
      </c>
      <c r="AO35" s="38">
        <v>40833.247261067125</v>
      </c>
      <c r="AP35" s="38">
        <v>19681.112000000008</v>
      </c>
      <c r="AQ35" s="38">
        <v>23221.687026990705</v>
      </c>
      <c r="AR35" s="38">
        <v>2857.6013463338481</v>
      </c>
      <c r="AS35" s="38">
        <v>12615.937300457932</v>
      </c>
      <c r="AT35" s="39">
        <f t="shared" si="0"/>
        <v>996176.04811780259</v>
      </c>
      <c r="AU35" s="38">
        <v>73920.079999999914</v>
      </c>
      <c r="AV35" s="38">
        <v>426359.2</v>
      </c>
      <c r="AW35" s="39">
        <f t="shared" si="1"/>
        <v>500279.27999999991</v>
      </c>
      <c r="AX35" s="38">
        <v>0</v>
      </c>
      <c r="AY35" s="39">
        <f t="shared" si="2"/>
        <v>500279.27999999991</v>
      </c>
      <c r="AZ35" s="38">
        <v>0</v>
      </c>
      <c r="BA35" s="41"/>
      <c r="BB35" s="39">
        <f t="shared" si="3"/>
        <v>0</v>
      </c>
      <c r="BC35" s="38">
        <v>0</v>
      </c>
      <c r="BD35" s="38">
        <v>0</v>
      </c>
      <c r="BE35" s="39">
        <f t="shared" si="4"/>
        <v>500279.27999999991</v>
      </c>
      <c r="BF35" s="38">
        <v>0</v>
      </c>
      <c r="BG35" s="41">
        <v>0</v>
      </c>
      <c r="BH35" s="41">
        <v>-61195.477516958257</v>
      </c>
      <c r="BI35" s="40">
        <f t="shared" si="5"/>
        <v>1435259.8506008442</v>
      </c>
      <c r="BK35" s="27"/>
    </row>
    <row r="36" spans="1:63" s="24" customFormat="1" ht="15.95" customHeight="1" x14ac:dyDescent="0.15">
      <c r="A36" s="80"/>
      <c r="B36" s="14" t="s">
        <v>27</v>
      </c>
      <c r="C36" s="4" t="s">
        <v>64</v>
      </c>
      <c r="D36" s="38">
        <v>52908.347290142774</v>
      </c>
      <c r="E36" s="38">
        <v>22404.863998846249</v>
      </c>
      <c r="F36" s="38">
        <v>11019.97082016163</v>
      </c>
      <c r="G36" s="38">
        <v>30668.454028988635</v>
      </c>
      <c r="H36" s="38">
        <v>45822.950645001394</v>
      </c>
      <c r="I36" s="38">
        <v>94360.356127410443</v>
      </c>
      <c r="J36" s="38">
        <v>9789.1716851464334</v>
      </c>
      <c r="K36" s="38">
        <v>8452.5612214181801</v>
      </c>
      <c r="L36" s="38">
        <v>18270.531103219844</v>
      </c>
      <c r="M36" s="38">
        <v>12263.350024456478</v>
      </c>
      <c r="N36" s="38">
        <v>11290.469830392884</v>
      </c>
      <c r="O36" s="38">
        <v>73437.022925601777</v>
      </c>
      <c r="P36" s="38">
        <v>74540.176827817195</v>
      </c>
      <c r="Q36" s="38">
        <v>15612.933152776695</v>
      </c>
      <c r="R36" s="38">
        <v>29353.453587886059</v>
      </c>
      <c r="S36" s="38">
        <v>46969.442697472477</v>
      </c>
      <c r="T36" s="38">
        <v>27342.010452006736</v>
      </c>
      <c r="U36" s="38">
        <v>48491.687732320825</v>
      </c>
      <c r="V36" s="38">
        <v>18438.999203457162</v>
      </c>
      <c r="W36" s="38">
        <v>108881.68442109883</v>
      </c>
      <c r="X36" s="38">
        <v>2184.4755301997284</v>
      </c>
      <c r="Y36" s="38">
        <v>1577.4902170211842</v>
      </c>
      <c r="Z36" s="38">
        <v>2570.4775088881074</v>
      </c>
      <c r="AA36" s="38">
        <v>2171.0225475477087</v>
      </c>
      <c r="AB36" s="38">
        <v>103606.34324335834</v>
      </c>
      <c r="AC36" s="38">
        <v>1064.8576618713289</v>
      </c>
      <c r="AD36" s="38">
        <v>10795.513427355241</v>
      </c>
      <c r="AE36" s="38">
        <v>2393040.3660773467</v>
      </c>
      <c r="AF36" s="38">
        <v>123878.20033902068</v>
      </c>
      <c r="AG36" s="38">
        <v>195526.60266222892</v>
      </c>
      <c r="AH36" s="38">
        <v>111303.32304373714</v>
      </c>
      <c r="AI36" s="38">
        <v>157859.81454122558</v>
      </c>
      <c r="AJ36" s="38">
        <v>307264.24</v>
      </c>
      <c r="AK36" s="38">
        <v>623988.0199879898</v>
      </c>
      <c r="AL36" s="38">
        <v>27544.393963715469</v>
      </c>
      <c r="AM36" s="38">
        <v>25401.458594695236</v>
      </c>
      <c r="AN36" s="38">
        <v>52578.0614655073</v>
      </c>
      <c r="AO36" s="38">
        <v>216674.04225419168</v>
      </c>
      <c r="AP36" s="38">
        <v>85244.264560810421</v>
      </c>
      <c r="AQ36" s="38">
        <v>46018.736257019089</v>
      </c>
      <c r="AR36" s="38">
        <v>30317.854466946515</v>
      </c>
      <c r="AS36" s="38">
        <v>131444.68037975763</v>
      </c>
      <c r="AT36" s="39">
        <f t="shared" si="0"/>
        <v>5412372.6765060583</v>
      </c>
      <c r="AU36" s="38">
        <v>195670.79999999978</v>
      </c>
      <c r="AV36" s="38">
        <v>283514.8400000002</v>
      </c>
      <c r="AW36" s="39">
        <f t="shared" si="1"/>
        <v>479185.64</v>
      </c>
      <c r="AX36" s="38">
        <v>0</v>
      </c>
      <c r="AY36" s="39">
        <f t="shared" si="2"/>
        <v>479185.64</v>
      </c>
      <c r="AZ36" s="38">
        <v>81716664.299999997</v>
      </c>
      <c r="BA36" s="41"/>
      <c r="BB36" s="39">
        <f t="shared" si="3"/>
        <v>81716664.299999997</v>
      </c>
      <c r="BC36" s="38">
        <v>0</v>
      </c>
      <c r="BD36" s="38">
        <v>0</v>
      </c>
      <c r="BE36" s="39">
        <f t="shared" si="4"/>
        <v>82195849.939999998</v>
      </c>
      <c r="BF36" s="38">
        <v>0</v>
      </c>
      <c r="BG36" s="41">
        <v>0</v>
      </c>
      <c r="BH36" s="41">
        <v>-1475322.6165060401</v>
      </c>
      <c r="BI36" s="40">
        <f t="shared" si="5"/>
        <v>86132900.000000015</v>
      </c>
      <c r="BK36" s="27"/>
    </row>
    <row r="37" spans="1:63" s="24" customFormat="1" ht="15.95" customHeight="1" x14ac:dyDescent="0.15">
      <c r="A37" s="80"/>
      <c r="B37" s="14" t="s">
        <v>28</v>
      </c>
      <c r="C37" s="4" t="s">
        <v>65</v>
      </c>
      <c r="D37" s="38">
        <v>1148011.6100890609</v>
      </c>
      <c r="E37" s="38">
        <v>419096.8591364703</v>
      </c>
      <c r="F37" s="38">
        <v>111040.352263312</v>
      </c>
      <c r="G37" s="38">
        <v>386641.58115117816</v>
      </c>
      <c r="H37" s="38">
        <v>205459.071799739</v>
      </c>
      <c r="I37" s="38">
        <v>4289220.588126543</v>
      </c>
      <c r="J37" s="38">
        <v>400157.72857028455</v>
      </c>
      <c r="K37" s="38">
        <v>449761.48589821759</v>
      </c>
      <c r="L37" s="38">
        <v>288491.23850263288</v>
      </c>
      <c r="M37" s="38">
        <v>377337.33009643108</v>
      </c>
      <c r="N37" s="38">
        <v>191018.369932259</v>
      </c>
      <c r="O37" s="38">
        <v>1936066.9680385925</v>
      </c>
      <c r="P37" s="38">
        <v>1092719.3654668732</v>
      </c>
      <c r="Q37" s="38">
        <v>938537.63158634235</v>
      </c>
      <c r="R37" s="38">
        <v>337012.37129996566</v>
      </c>
      <c r="S37" s="38">
        <v>847262.39356561319</v>
      </c>
      <c r="T37" s="38">
        <v>505850.02685898083</v>
      </c>
      <c r="U37" s="38">
        <v>1425926.7231364255</v>
      </c>
      <c r="V37" s="38">
        <v>556512.23681009456</v>
      </c>
      <c r="W37" s="38">
        <v>1580304.6538996818</v>
      </c>
      <c r="X37" s="38">
        <v>45407.830826326717</v>
      </c>
      <c r="Y37" s="38">
        <v>68443.526503619491</v>
      </c>
      <c r="Z37" s="38">
        <v>24257.767373182935</v>
      </c>
      <c r="AA37" s="38">
        <v>23804.814233741712</v>
      </c>
      <c r="AB37" s="38">
        <v>416248.57192982396</v>
      </c>
      <c r="AC37" s="38">
        <v>58719.534815589097</v>
      </c>
      <c r="AD37" s="38">
        <v>24382.750751558098</v>
      </c>
      <c r="AE37" s="38">
        <v>2521537.6778174578</v>
      </c>
      <c r="AF37" s="38">
        <v>1774863.9890775736</v>
      </c>
      <c r="AG37" s="38">
        <v>644875.21818134526</v>
      </c>
      <c r="AH37" s="38">
        <v>1397031.405562165</v>
      </c>
      <c r="AI37" s="38">
        <v>733288.12455705926</v>
      </c>
      <c r="AJ37" s="38">
        <v>643111.19999999995</v>
      </c>
      <c r="AK37" s="38">
        <v>533420.1</v>
      </c>
      <c r="AL37" s="38">
        <v>300837.7</v>
      </c>
      <c r="AM37" s="38">
        <v>196212.73413584798</v>
      </c>
      <c r="AN37" s="38">
        <v>59663.106756020803</v>
      </c>
      <c r="AO37" s="38">
        <v>408733.35626716021</v>
      </c>
      <c r="AP37" s="38">
        <v>331471.3600000001</v>
      </c>
      <c r="AQ37" s="38">
        <v>490121.27660684782</v>
      </c>
      <c r="AR37" s="38">
        <v>361174.9147293031</v>
      </c>
      <c r="AS37" s="38">
        <v>342545.65382941323</v>
      </c>
      <c r="AT37" s="39">
        <f t="shared" si="0"/>
        <v>28886581.20018274</v>
      </c>
      <c r="AU37" s="38">
        <v>2118555.8849999998</v>
      </c>
      <c r="AV37" s="38">
        <v>1924843.6389977301</v>
      </c>
      <c r="AW37" s="39">
        <f t="shared" si="1"/>
        <v>4043399.5239977296</v>
      </c>
      <c r="AX37" s="38">
        <v>0</v>
      </c>
      <c r="AY37" s="39">
        <f t="shared" si="2"/>
        <v>4043399.5239977296</v>
      </c>
      <c r="AZ37" s="38">
        <v>3027215.0999999996</v>
      </c>
      <c r="BA37" s="41">
        <v>321568.08037196501</v>
      </c>
      <c r="BB37" s="39">
        <f t="shared" si="3"/>
        <v>3348783.1803719648</v>
      </c>
      <c r="BC37" s="38">
        <v>0</v>
      </c>
      <c r="BD37" s="38">
        <v>505971.28927507746</v>
      </c>
      <c r="BE37" s="39">
        <f t="shared" si="4"/>
        <v>7898153.9936447712</v>
      </c>
      <c r="BF37" s="38">
        <v>0</v>
      </c>
      <c r="BG37" s="41">
        <v>1249840.173888308</v>
      </c>
      <c r="BH37" s="41">
        <v>-1491495.0199391991</v>
      </c>
      <c r="BI37" s="40">
        <f t="shared" si="5"/>
        <v>34043400</v>
      </c>
      <c r="BK37" s="27"/>
    </row>
    <row r="38" spans="1:63" s="24" customFormat="1" ht="15.95" customHeight="1" x14ac:dyDescent="0.15">
      <c r="A38" s="80"/>
      <c r="B38" s="14" t="s">
        <v>29</v>
      </c>
      <c r="C38" s="4" t="s">
        <v>66</v>
      </c>
      <c r="D38" s="38">
        <v>776821.18949359737</v>
      </c>
      <c r="E38" s="38">
        <v>280120.74516994413</v>
      </c>
      <c r="F38" s="38">
        <v>72553.105578103059</v>
      </c>
      <c r="G38" s="38">
        <v>393213.39272881841</v>
      </c>
      <c r="H38" s="38">
        <v>285810.9463959409</v>
      </c>
      <c r="I38" s="38">
        <v>2718056.3367018243</v>
      </c>
      <c r="J38" s="38">
        <v>233698.28346832545</v>
      </c>
      <c r="K38" s="38">
        <v>143282.23444189448</v>
      </c>
      <c r="L38" s="38">
        <v>355754.37106099492</v>
      </c>
      <c r="M38" s="38">
        <v>331638.05930288014</v>
      </c>
      <c r="N38" s="38">
        <v>137248.2580501191</v>
      </c>
      <c r="O38" s="38">
        <v>1866480.3270509737</v>
      </c>
      <c r="P38" s="38">
        <v>1051425.6073082339</v>
      </c>
      <c r="Q38" s="38">
        <v>717548.65400509688</v>
      </c>
      <c r="R38" s="38">
        <v>381557.12053533824</v>
      </c>
      <c r="S38" s="38">
        <v>760502.4762485018</v>
      </c>
      <c r="T38" s="38">
        <v>444099.11556275067</v>
      </c>
      <c r="U38" s="38">
        <v>1071640.5534283</v>
      </c>
      <c r="V38" s="38">
        <v>443274.27328564919</v>
      </c>
      <c r="W38" s="38">
        <v>685971.08210182108</v>
      </c>
      <c r="X38" s="38">
        <v>33765.665973476382</v>
      </c>
      <c r="Y38" s="38">
        <v>42663.848946513543</v>
      </c>
      <c r="Z38" s="38">
        <v>49490.290293363294</v>
      </c>
      <c r="AA38" s="38">
        <v>19155.511897992285</v>
      </c>
      <c r="AB38" s="38">
        <v>272160.98407412355</v>
      </c>
      <c r="AC38" s="38">
        <v>93517.084584013719</v>
      </c>
      <c r="AD38" s="38">
        <v>28281.323720890909</v>
      </c>
      <c r="AE38" s="38">
        <v>2746430.9245857098</v>
      </c>
      <c r="AF38" s="38">
        <v>1177697.3796000001</v>
      </c>
      <c r="AG38" s="38">
        <v>2737372.4372712048</v>
      </c>
      <c r="AH38" s="38">
        <v>450801.89089602255</v>
      </c>
      <c r="AI38" s="38">
        <v>307224.12700000004</v>
      </c>
      <c r="AJ38" s="38">
        <v>732432.20000000007</v>
      </c>
      <c r="AK38" s="38">
        <v>201832.73141692061</v>
      </c>
      <c r="AL38" s="38">
        <v>476940.63681463449</v>
      </c>
      <c r="AM38" s="38">
        <v>370022.71971269534</v>
      </c>
      <c r="AN38" s="38">
        <v>82938.347410328948</v>
      </c>
      <c r="AO38" s="38">
        <v>341077.69067592901</v>
      </c>
      <c r="AP38" s="38">
        <v>348888.4854401545</v>
      </c>
      <c r="AQ38" s="38">
        <v>194432.57478907297</v>
      </c>
      <c r="AR38" s="38">
        <v>357802.48058780323</v>
      </c>
      <c r="AS38" s="38">
        <v>756069.4951709013</v>
      </c>
      <c r="AT38" s="39">
        <f t="shared" si="0"/>
        <v>24971694.962780867</v>
      </c>
      <c r="AU38" s="38">
        <v>713876.92956879118</v>
      </c>
      <c r="AV38" s="38">
        <v>920209.42081069888</v>
      </c>
      <c r="AW38" s="39">
        <f t="shared" si="1"/>
        <v>1634086.3503794901</v>
      </c>
      <c r="AX38" s="38">
        <v>1406577.600000002</v>
      </c>
      <c r="AY38" s="39">
        <f t="shared" si="2"/>
        <v>3040663.9503794918</v>
      </c>
      <c r="AZ38" s="38">
        <v>1001148.25</v>
      </c>
      <c r="BA38" s="41">
        <v>65063.441301070001</v>
      </c>
      <c r="BB38" s="39">
        <f t="shared" si="3"/>
        <v>1066211.6913010699</v>
      </c>
      <c r="BC38" s="38">
        <v>0</v>
      </c>
      <c r="BD38" s="38">
        <v>7489.0197831289997</v>
      </c>
      <c r="BE38" s="39">
        <f t="shared" si="4"/>
        <v>4114364.6614636909</v>
      </c>
      <c r="BF38" s="38">
        <v>0</v>
      </c>
      <c r="BG38" s="41">
        <v>88678.698533767994</v>
      </c>
      <c r="BH38" s="41">
        <v>-1065009.1168209463</v>
      </c>
      <c r="BI38" s="40">
        <f t="shared" si="5"/>
        <v>27932371.80888984</v>
      </c>
      <c r="BK38" s="27"/>
    </row>
    <row r="39" spans="1:63" s="24" customFormat="1" ht="15.95" customHeight="1" x14ac:dyDescent="0.15">
      <c r="A39" s="80"/>
      <c r="B39" s="14" t="s">
        <v>30</v>
      </c>
      <c r="C39" s="4" t="s">
        <v>67</v>
      </c>
      <c r="D39" s="38">
        <v>126457.51129700227</v>
      </c>
      <c r="E39" s="38">
        <v>386979.06097891985</v>
      </c>
      <c r="F39" s="38">
        <v>10157.880561688109</v>
      </c>
      <c r="G39" s="38">
        <v>174153.00680747119</v>
      </c>
      <c r="H39" s="38">
        <v>113164.75476453973</v>
      </c>
      <c r="I39" s="38">
        <v>337121.32796641497</v>
      </c>
      <c r="J39" s="38">
        <v>56553.103695472033</v>
      </c>
      <c r="K39" s="38">
        <v>18515.42622663725</v>
      </c>
      <c r="L39" s="38">
        <v>48565.986903479774</v>
      </c>
      <c r="M39" s="38">
        <v>77845.49878544212</v>
      </c>
      <c r="N39" s="38">
        <v>18454.714289111915</v>
      </c>
      <c r="O39" s="38">
        <v>781304.15517687099</v>
      </c>
      <c r="P39" s="38">
        <v>357793.53845453</v>
      </c>
      <c r="Q39" s="38">
        <v>146791.19226225142</v>
      </c>
      <c r="R39" s="38">
        <v>76101.546338963861</v>
      </c>
      <c r="S39" s="38">
        <v>207877.05915656697</v>
      </c>
      <c r="T39" s="38">
        <v>118734.83298031877</v>
      </c>
      <c r="U39" s="38">
        <v>296296.4619504257</v>
      </c>
      <c r="V39" s="38">
        <v>145195.42735813805</v>
      </c>
      <c r="W39" s="38">
        <v>333794.70225149562</v>
      </c>
      <c r="X39" s="38">
        <v>16084.478744871099</v>
      </c>
      <c r="Y39" s="38">
        <v>8596.6098672140088</v>
      </c>
      <c r="Z39" s="38">
        <v>9719.2082508434014</v>
      </c>
      <c r="AA39" s="38">
        <v>6009.3206573162843</v>
      </c>
      <c r="AB39" s="38">
        <v>65024.092115642226</v>
      </c>
      <c r="AC39" s="38">
        <v>31280.294356114082</v>
      </c>
      <c r="AD39" s="38">
        <v>8251.5381456693303</v>
      </c>
      <c r="AE39" s="38">
        <v>1026057.1063722835</v>
      </c>
      <c r="AF39" s="38">
        <v>911495.19366433495</v>
      </c>
      <c r="AG39" s="38">
        <v>703020.87608502817</v>
      </c>
      <c r="AH39" s="38">
        <v>194019.1682287622</v>
      </c>
      <c r="AI39" s="38">
        <v>169223.53</v>
      </c>
      <c r="AJ39" s="38">
        <v>1326416.8499999999</v>
      </c>
      <c r="AK39" s="38">
        <v>394038.20054687292</v>
      </c>
      <c r="AL39" s="38">
        <v>504884.14</v>
      </c>
      <c r="AM39" s="38">
        <v>237746.55916515575</v>
      </c>
      <c r="AN39" s="38">
        <v>44282</v>
      </c>
      <c r="AO39" s="38">
        <v>202456</v>
      </c>
      <c r="AP39" s="38">
        <v>297806.3000000001</v>
      </c>
      <c r="AQ39" s="38">
        <v>80848.900000000009</v>
      </c>
      <c r="AR39" s="38">
        <v>205955.37188500681</v>
      </c>
      <c r="AS39" s="38">
        <v>633862.70497373189</v>
      </c>
      <c r="AT39" s="39">
        <f t="shared" si="0"/>
        <v>10908935.631264588</v>
      </c>
      <c r="AU39" s="38">
        <v>1619284.5759999987</v>
      </c>
      <c r="AV39" s="38">
        <v>5175884.0000000037</v>
      </c>
      <c r="AW39" s="39">
        <f t="shared" si="1"/>
        <v>6795168.5760000022</v>
      </c>
      <c r="AX39" s="38">
        <v>0</v>
      </c>
      <c r="AY39" s="39">
        <f t="shared" si="2"/>
        <v>6795168.5760000022</v>
      </c>
      <c r="AZ39" s="38">
        <v>0</v>
      </c>
      <c r="BA39" s="41">
        <v>0</v>
      </c>
      <c r="BB39" s="39">
        <f t="shared" si="3"/>
        <v>0</v>
      </c>
      <c r="BC39" s="38">
        <v>0</v>
      </c>
      <c r="BD39" s="38">
        <v>4588416.9082471998</v>
      </c>
      <c r="BE39" s="39">
        <f t="shared" si="4"/>
        <v>11383585.484247202</v>
      </c>
      <c r="BF39" s="38">
        <v>0</v>
      </c>
      <c r="BG39" s="41">
        <v>14613.021503833568</v>
      </c>
      <c r="BH39" s="41">
        <v>813520.09710219875</v>
      </c>
      <c r="BI39" s="40">
        <f t="shared" si="5"/>
        <v>23091428.191110156</v>
      </c>
      <c r="BK39" s="27"/>
    </row>
    <row r="40" spans="1:63" s="24" customFormat="1" ht="15.95" customHeight="1" x14ac:dyDescent="0.15">
      <c r="A40" s="80"/>
      <c r="B40" s="14" t="s">
        <v>140</v>
      </c>
      <c r="C40" s="4" t="s">
        <v>68</v>
      </c>
      <c r="D40" s="38">
        <v>199524.29533685168</v>
      </c>
      <c r="E40" s="38">
        <v>15985.789315005248</v>
      </c>
      <c r="F40" s="38">
        <v>85237.330005770826</v>
      </c>
      <c r="G40" s="38">
        <v>83681.067421954707</v>
      </c>
      <c r="H40" s="38">
        <v>23222.139394670197</v>
      </c>
      <c r="I40" s="38">
        <v>83848.125160877607</v>
      </c>
      <c r="J40" s="38">
        <v>19947.562173529244</v>
      </c>
      <c r="K40" s="38">
        <v>12557.174880349135</v>
      </c>
      <c r="L40" s="38">
        <v>21683.314040953574</v>
      </c>
      <c r="M40" s="38">
        <v>52355.96256568034</v>
      </c>
      <c r="N40" s="38">
        <v>29472.572592394397</v>
      </c>
      <c r="O40" s="38">
        <v>100141.39489854788</v>
      </c>
      <c r="P40" s="38">
        <v>171972.692111429</v>
      </c>
      <c r="Q40" s="38">
        <v>23791.572472448323</v>
      </c>
      <c r="R40" s="38">
        <v>36542.331804548892</v>
      </c>
      <c r="S40" s="38">
        <v>74850.056789483453</v>
      </c>
      <c r="T40" s="38">
        <v>40323.582888770594</v>
      </c>
      <c r="U40" s="38">
        <v>178042.79532982493</v>
      </c>
      <c r="V40" s="38">
        <v>42103.379240982526</v>
      </c>
      <c r="W40" s="38">
        <v>225151.05805426321</v>
      </c>
      <c r="X40" s="38">
        <v>4602.0057563662531</v>
      </c>
      <c r="Y40" s="38">
        <v>2935.5980138527725</v>
      </c>
      <c r="Z40" s="38">
        <v>2645.7353634614938</v>
      </c>
      <c r="AA40" s="38">
        <v>2157.383440949573</v>
      </c>
      <c r="AB40" s="38">
        <v>88132.779599527261</v>
      </c>
      <c r="AC40" s="38">
        <v>5100.6475373583226</v>
      </c>
      <c r="AD40" s="38">
        <v>12343.23471516726</v>
      </c>
      <c r="AE40" s="38">
        <v>1389391.8895746488</v>
      </c>
      <c r="AF40" s="38">
        <v>333625.32</v>
      </c>
      <c r="AG40" s="38">
        <v>248368.40710581795</v>
      </c>
      <c r="AH40" s="38">
        <v>97228.161860964232</v>
      </c>
      <c r="AI40" s="38">
        <v>3253381.95</v>
      </c>
      <c r="AJ40" s="38">
        <v>964666.8</v>
      </c>
      <c r="AK40" s="38">
        <v>138096.53699999998</v>
      </c>
      <c r="AL40" s="38">
        <v>106182.74439529165</v>
      </c>
      <c r="AM40" s="38">
        <v>36406.287438912121</v>
      </c>
      <c r="AN40" s="38">
        <v>26569.200000000001</v>
      </c>
      <c r="AO40" s="38">
        <v>121780.83730500289</v>
      </c>
      <c r="AP40" s="38">
        <v>256372.38000000009</v>
      </c>
      <c r="AQ40" s="38">
        <v>192311.46436259308</v>
      </c>
      <c r="AR40" s="38">
        <v>76509.950058392438</v>
      </c>
      <c r="AS40" s="38">
        <v>395085.54410895187</v>
      </c>
      <c r="AT40" s="39">
        <f t="shared" si="0"/>
        <v>9274329.0541155934</v>
      </c>
      <c r="AU40" s="38">
        <v>2027937.5929310471</v>
      </c>
      <c r="AV40" s="38">
        <v>2959459.8503452605</v>
      </c>
      <c r="AW40" s="39">
        <f t="shared" si="1"/>
        <v>4987397.4432763075</v>
      </c>
      <c r="AX40" s="38">
        <v>0</v>
      </c>
      <c r="AY40" s="39">
        <f t="shared" si="2"/>
        <v>4987397.4432763075</v>
      </c>
      <c r="AZ40" s="38">
        <v>8297100</v>
      </c>
      <c r="BA40" s="41">
        <v>0</v>
      </c>
      <c r="BB40" s="39">
        <f t="shared" si="3"/>
        <v>8297100</v>
      </c>
      <c r="BC40" s="38">
        <v>0</v>
      </c>
      <c r="BD40" s="38">
        <v>882040.48820791347</v>
      </c>
      <c r="BE40" s="39">
        <f t="shared" si="4"/>
        <v>14166537.931484222</v>
      </c>
      <c r="BF40" s="38">
        <v>0</v>
      </c>
      <c r="BG40" s="41">
        <v>3823.9579660603022</v>
      </c>
      <c r="BH40" s="41">
        <v>397256.9723662436</v>
      </c>
      <c r="BI40" s="40">
        <f t="shared" si="5"/>
        <v>23834300</v>
      </c>
      <c r="BK40" s="27"/>
    </row>
    <row r="41" spans="1:63" s="24" customFormat="1" ht="15.95" customHeight="1" x14ac:dyDescent="0.15">
      <c r="A41" s="80"/>
      <c r="B41" s="14" t="s">
        <v>31</v>
      </c>
      <c r="C41" s="4" t="s">
        <v>69</v>
      </c>
      <c r="D41" s="38">
        <v>777048.87829378201</v>
      </c>
      <c r="E41" s="38">
        <v>418876.31810891902</v>
      </c>
      <c r="F41" s="38">
        <v>269249.18305905699</v>
      </c>
      <c r="G41" s="38">
        <v>421691.24289859371</v>
      </c>
      <c r="H41" s="38">
        <v>271831.06314831338</v>
      </c>
      <c r="I41" s="38">
        <v>1059124.1211595403</v>
      </c>
      <c r="J41" s="38">
        <v>217078.52333408062</v>
      </c>
      <c r="K41" s="38">
        <v>80596.561221832715</v>
      </c>
      <c r="L41" s="38">
        <v>251393.34447598696</v>
      </c>
      <c r="M41" s="38">
        <v>266364.22925965342</v>
      </c>
      <c r="N41" s="38">
        <v>128515.01758739285</v>
      </c>
      <c r="O41" s="38">
        <v>1401979.5285796705</v>
      </c>
      <c r="P41" s="38">
        <v>1089324.0679064477</v>
      </c>
      <c r="Q41" s="38">
        <v>1032134.3940253316</v>
      </c>
      <c r="R41" s="38">
        <v>345517.32785311138</v>
      </c>
      <c r="S41" s="38">
        <v>466923.77613564336</v>
      </c>
      <c r="T41" s="38">
        <v>354662.48812303005</v>
      </c>
      <c r="U41" s="38">
        <v>687485.56954625063</v>
      </c>
      <c r="V41" s="38">
        <v>305648.90520131</v>
      </c>
      <c r="W41" s="38">
        <v>1257743.7107596307</v>
      </c>
      <c r="X41" s="38">
        <v>35103.845041283857</v>
      </c>
      <c r="Y41" s="38">
        <v>39285.598938828298</v>
      </c>
      <c r="Z41" s="38">
        <v>27492.450926289184</v>
      </c>
      <c r="AA41" s="38">
        <v>14108.839804133884</v>
      </c>
      <c r="AB41" s="38">
        <v>1133545.9257707023</v>
      </c>
      <c r="AC41" s="38">
        <v>93474.46633535235</v>
      </c>
      <c r="AD41" s="38">
        <v>101903.44939265994</v>
      </c>
      <c r="AE41" s="38">
        <v>2323562.6340605202</v>
      </c>
      <c r="AF41" s="38">
        <v>1701829.5659999999</v>
      </c>
      <c r="AG41" s="38">
        <v>1766116.656041336</v>
      </c>
      <c r="AH41" s="38">
        <v>371235.10264610639</v>
      </c>
      <c r="AI41" s="38">
        <v>968893.82384356589</v>
      </c>
      <c r="AJ41" s="38">
        <v>2290366.7725780341</v>
      </c>
      <c r="AK41" s="38">
        <v>2473488.7600000002</v>
      </c>
      <c r="AL41" s="38">
        <v>519272.02999999997</v>
      </c>
      <c r="AM41" s="38">
        <v>339760.97017052496</v>
      </c>
      <c r="AN41" s="38">
        <v>154905.55313572093</v>
      </c>
      <c r="AO41" s="38">
        <v>285361.50161364849</v>
      </c>
      <c r="AP41" s="38">
        <v>466131.60000000009</v>
      </c>
      <c r="AQ41" s="38">
        <v>220876.32584902999</v>
      </c>
      <c r="AR41" s="38">
        <v>250681.04357423758</v>
      </c>
      <c r="AS41" s="38">
        <v>44579.334268062303</v>
      </c>
      <c r="AT41" s="39">
        <f t="shared" si="0"/>
        <v>26725164.500667613</v>
      </c>
      <c r="AU41" s="38">
        <v>3259500</v>
      </c>
      <c r="AV41" s="38">
        <v>5398000</v>
      </c>
      <c r="AW41" s="39">
        <f t="shared" si="1"/>
        <v>8657500</v>
      </c>
      <c r="AX41" s="38">
        <v>518212.80000000139</v>
      </c>
      <c r="AY41" s="39">
        <f t="shared" si="2"/>
        <v>9175712.8000000007</v>
      </c>
      <c r="AZ41" s="38">
        <v>0</v>
      </c>
      <c r="BA41" s="38">
        <v>0</v>
      </c>
      <c r="BB41" s="39">
        <f t="shared" si="3"/>
        <v>0</v>
      </c>
      <c r="BC41" s="38">
        <v>0</v>
      </c>
      <c r="BD41" s="38">
        <v>0</v>
      </c>
      <c r="BE41" s="39">
        <f t="shared" si="4"/>
        <v>9175712.8000000007</v>
      </c>
      <c r="BF41" s="38">
        <v>0</v>
      </c>
      <c r="BG41" s="41">
        <v>228197.54757558799</v>
      </c>
      <c r="BH41" s="41">
        <v>55720.246907971799</v>
      </c>
      <c r="BI41" s="40">
        <f t="shared" si="5"/>
        <v>35728400</v>
      </c>
      <c r="BK41" s="27"/>
    </row>
    <row r="42" spans="1:63" s="24" customFormat="1" ht="15.95" customHeight="1" x14ac:dyDescent="0.15">
      <c r="A42" s="80"/>
      <c r="B42" s="14" t="s">
        <v>32</v>
      </c>
      <c r="C42" s="4" t="s">
        <v>70</v>
      </c>
      <c r="D42" s="38">
        <v>830</v>
      </c>
      <c r="E42" s="38">
        <v>4396.9541340850037</v>
      </c>
      <c r="F42" s="38">
        <v>74572.4844709764</v>
      </c>
      <c r="G42" s="38">
        <v>7814.4861981303065</v>
      </c>
      <c r="H42" s="38">
        <v>7631.9720503678564</v>
      </c>
      <c r="I42" s="38">
        <v>20486.603776420608</v>
      </c>
      <c r="J42" s="38">
        <v>5194.573803975527</v>
      </c>
      <c r="K42" s="38">
        <v>4632.2859577855925</v>
      </c>
      <c r="L42" s="38">
        <v>8611.7875912118034</v>
      </c>
      <c r="M42" s="38">
        <v>11058.324469951724</v>
      </c>
      <c r="N42" s="38">
        <v>5380.010919135626</v>
      </c>
      <c r="O42" s="38">
        <v>39473.773288485165</v>
      </c>
      <c r="P42" s="38">
        <v>76353.480280850898</v>
      </c>
      <c r="Q42" s="38">
        <v>6428.0704237275431</v>
      </c>
      <c r="R42" s="38">
        <v>8101.5943183057807</v>
      </c>
      <c r="S42" s="38">
        <v>41588.299370196735</v>
      </c>
      <c r="T42" s="38">
        <v>11565.081134446633</v>
      </c>
      <c r="U42" s="38">
        <v>24540.280806896182</v>
      </c>
      <c r="V42" s="38">
        <v>11118.369340264515</v>
      </c>
      <c r="W42" s="38">
        <v>26425.905806334184</v>
      </c>
      <c r="X42" s="38">
        <v>3815.6353305743337</v>
      </c>
      <c r="Y42" s="38">
        <v>1286.9809779100981</v>
      </c>
      <c r="Z42" s="38">
        <v>1075.3417633428862</v>
      </c>
      <c r="AA42" s="38">
        <v>316.88947108478737</v>
      </c>
      <c r="AB42" s="38">
        <v>1292.3379121647197</v>
      </c>
      <c r="AC42" s="38">
        <v>5885.5636177911801</v>
      </c>
      <c r="AD42" s="38">
        <v>538.96723250050081</v>
      </c>
      <c r="AE42" s="38">
        <v>54222.322190761101</v>
      </c>
      <c r="AF42" s="38">
        <v>1823235.422945356</v>
      </c>
      <c r="AG42" s="38">
        <v>87020.739484434947</v>
      </c>
      <c r="AH42" s="38">
        <v>256097.7762509181</v>
      </c>
      <c r="AI42" s="38">
        <v>516320.14116027311</v>
      </c>
      <c r="AJ42" s="38">
        <v>2398295.2757679094</v>
      </c>
      <c r="AK42" s="38">
        <v>709251.17</v>
      </c>
      <c r="AL42" s="38">
        <v>116788.12540383721</v>
      </c>
      <c r="AM42" s="38">
        <v>49364.719573103772</v>
      </c>
      <c r="AN42" s="38">
        <v>11772.181647496316</v>
      </c>
      <c r="AO42" s="38">
        <v>635059.52170303382</v>
      </c>
      <c r="AP42" s="38">
        <v>103584.80000000003</v>
      </c>
      <c r="AQ42" s="38">
        <v>72402</v>
      </c>
      <c r="AR42" s="38">
        <v>183673.50369675996</v>
      </c>
      <c r="AS42" s="38">
        <v>74623.001330306201</v>
      </c>
      <c r="AT42" s="39">
        <f t="shared" si="0"/>
        <v>7502126.7556011053</v>
      </c>
      <c r="AU42" s="38">
        <v>2223627.6426787334</v>
      </c>
      <c r="AV42" s="38">
        <v>4696921.6000000099</v>
      </c>
      <c r="AW42" s="39">
        <f t="shared" si="1"/>
        <v>6920549.2426787429</v>
      </c>
      <c r="AX42" s="38">
        <v>0</v>
      </c>
      <c r="AY42" s="39">
        <f t="shared" si="2"/>
        <v>6920549.2426787429</v>
      </c>
      <c r="AZ42" s="38">
        <v>5766123.9999999991</v>
      </c>
      <c r="BA42" s="38">
        <v>0</v>
      </c>
      <c r="BB42" s="39">
        <f t="shared" si="3"/>
        <v>5766123.9999999991</v>
      </c>
      <c r="BC42" s="38">
        <v>0</v>
      </c>
      <c r="BD42" s="38">
        <v>0</v>
      </c>
      <c r="BE42" s="39">
        <f t="shared" si="4"/>
        <v>12686673.242678743</v>
      </c>
      <c r="BF42" s="38">
        <v>0</v>
      </c>
      <c r="BG42" s="41">
        <v>0</v>
      </c>
      <c r="BH42" s="41">
        <v>-432499.9982798472</v>
      </c>
      <c r="BI42" s="40">
        <f t="shared" si="5"/>
        <v>19756300</v>
      </c>
      <c r="BK42" s="27"/>
    </row>
    <row r="43" spans="1:63" s="24" customFormat="1" ht="15.95" customHeight="1" x14ac:dyDescent="0.15">
      <c r="A43" s="80"/>
      <c r="B43" s="14" t="s">
        <v>33</v>
      </c>
      <c r="C43" s="4" t="s">
        <v>71</v>
      </c>
      <c r="D43" s="38">
        <v>18805.995317385892</v>
      </c>
      <c r="E43" s="38">
        <v>53285.964383350823</v>
      </c>
      <c r="F43" s="38">
        <v>40887.066411826338</v>
      </c>
      <c r="G43" s="38">
        <v>108325.36083810628</v>
      </c>
      <c r="H43" s="38">
        <v>100965.82345508781</v>
      </c>
      <c r="I43" s="38">
        <v>950855.02759758069</v>
      </c>
      <c r="J43" s="38">
        <v>47872.190360719658</v>
      </c>
      <c r="K43" s="38">
        <v>37496.463793526003</v>
      </c>
      <c r="L43" s="38">
        <v>94175.854403907404</v>
      </c>
      <c r="M43" s="38">
        <v>82933.727483978873</v>
      </c>
      <c r="N43" s="38">
        <v>42711.089610494819</v>
      </c>
      <c r="O43" s="38">
        <v>636888.34901119804</v>
      </c>
      <c r="P43" s="38">
        <v>419549.22727996868</v>
      </c>
      <c r="Q43" s="38">
        <v>171194.35898189651</v>
      </c>
      <c r="R43" s="38">
        <v>52999.291200349828</v>
      </c>
      <c r="S43" s="38">
        <v>160829.30066894382</v>
      </c>
      <c r="T43" s="38">
        <v>115650.81134446632</v>
      </c>
      <c r="U43" s="38">
        <v>292592.7561760454</v>
      </c>
      <c r="V43" s="38">
        <v>204156.84383061004</v>
      </c>
      <c r="W43" s="38">
        <v>518902.30245876231</v>
      </c>
      <c r="X43" s="38">
        <v>14396.315305589167</v>
      </c>
      <c r="Y43" s="38">
        <v>10343.362577079653</v>
      </c>
      <c r="Z43" s="38">
        <v>11439.352781888025</v>
      </c>
      <c r="AA43" s="38">
        <v>15175.9713789999</v>
      </c>
      <c r="AB43" s="38">
        <v>86687.271401747494</v>
      </c>
      <c r="AC43" s="38">
        <v>11399.683195823171</v>
      </c>
      <c r="AD43" s="38">
        <v>4595.6951239373493</v>
      </c>
      <c r="AE43" s="38">
        <v>362114.58733347198</v>
      </c>
      <c r="AF43" s="38">
        <v>3215194.3057915098</v>
      </c>
      <c r="AG43" s="38">
        <v>296344.74961845414</v>
      </c>
      <c r="AH43" s="38">
        <v>253821.92968178331</v>
      </c>
      <c r="AI43" s="38">
        <v>660543.32461116102</v>
      </c>
      <c r="AJ43" s="38">
        <v>2072247.2000000002</v>
      </c>
      <c r="AK43" s="38">
        <v>566717.041727153</v>
      </c>
      <c r="AL43" s="38">
        <v>408820.85183252773</v>
      </c>
      <c r="AM43" s="38">
        <v>183840.93042721535</v>
      </c>
      <c r="AN43" s="38">
        <v>26569.200000000001</v>
      </c>
      <c r="AO43" s="38">
        <v>75921</v>
      </c>
      <c r="AP43" s="38">
        <v>77688.60000000002</v>
      </c>
      <c r="AQ43" s="38">
        <v>22299.194104317914</v>
      </c>
      <c r="AR43" s="38">
        <v>117827.72601732843</v>
      </c>
      <c r="AS43" s="38">
        <v>136918.68931331852</v>
      </c>
      <c r="AT43" s="39">
        <f t="shared" si="0"/>
        <v>12781984.786831511</v>
      </c>
      <c r="AU43" s="38">
        <v>91726.287962214177</v>
      </c>
      <c r="AV43" s="38">
        <v>540764.00000000035</v>
      </c>
      <c r="AW43" s="39">
        <f t="shared" si="1"/>
        <v>632490.28796221456</v>
      </c>
      <c r="AX43" s="38">
        <v>575133.57499012351</v>
      </c>
      <c r="AY43" s="39">
        <f t="shared" si="2"/>
        <v>1207623.8629523381</v>
      </c>
      <c r="AZ43" s="38">
        <v>0</v>
      </c>
      <c r="BA43" s="38">
        <v>0</v>
      </c>
      <c r="BB43" s="39">
        <f t="shared" si="3"/>
        <v>0</v>
      </c>
      <c r="BC43" s="38">
        <v>0</v>
      </c>
      <c r="BD43" s="38">
        <v>0</v>
      </c>
      <c r="BE43" s="39">
        <f t="shared" si="4"/>
        <v>1207623.8629523381</v>
      </c>
      <c r="BF43" s="38">
        <v>0</v>
      </c>
      <c r="BG43" s="41">
        <v>500981.00124372455</v>
      </c>
      <c r="BH43" s="41">
        <v>-408727.6485401243</v>
      </c>
      <c r="BI43" s="40">
        <f t="shared" si="5"/>
        <v>13079900</v>
      </c>
      <c r="BK43" s="27"/>
    </row>
    <row r="44" spans="1:63" s="24" customFormat="1" ht="15.95" customHeight="1" x14ac:dyDescent="0.15">
      <c r="A44" s="80"/>
      <c r="B44" s="14" t="s">
        <v>34</v>
      </c>
      <c r="C44" s="4" t="s">
        <v>72</v>
      </c>
      <c r="D44" s="38">
        <v>369914.85213980847</v>
      </c>
      <c r="E44" s="38">
        <v>68206.034410689055</v>
      </c>
      <c r="F44" s="38">
        <v>30595.594678815582</v>
      </c>
      <c r="G44" s="38">
        <v>98577.173664606293</v>
      </c>
      <c r="H44" s="38">
        <v>34982.024877140575</v>
      </c>
      <c r="I44" s="38">
        <v>254823.69933130805</v>
      </c>
      <c r="J44" s="38">
        <v>23896.182939769304</v>
      </c>
      <c r="K44" s="38">
        <v>12731.809445456089</v>
      </c>
      <c r="L44" s="38">
        <v>25020.52913431776</v>
      </c>
      <c r="M44" s="38">
        <v>22644.721909520511</v>
      </c>
      <c r="N44" s="38">
        <v>7458.1082653200247</v>
      </c>
      <c r="O44" s="38">
        <v>400565.57959419151</v>
      </c>
      <c r="P44" s="38">
        <v>185922.04404552359</v>
      </c>
      <c r="Q44" s="38">
        <v>198379.7292923264</v>
      </c>
      <c r="R44" s="38">
        <v>24044.724942248013</v>
      </c>
      <c r="S44" s="38">
        <v>153936.98692898604</v>
      </c>
      <c r="T44" s="38">
        <v>103314.72480105658</v>
      </c>
      <c r="U44" s="38">
        <v>218518.64068843893</v>
      </c>
      <c r="V44" s="38">
        <v>128340.70626404193</v>
      </c>
      <c r="W44" s="38">
        <v>760633.96399005654</v>
      </c>
      <c r="X44" s="38">
        <v>21621.933539921218</v>
      </c>
      <c r="Y44" s="38">
        <v>6719.242321362146</v>
      </c>
      <c r="Z44" s="38">
        <v>2107.791557288248</v>
      </c>
      <c r="AA44" s="38">
        <v>230.89408228870846</v>
      </c>
      <c r="AB44" s="38">
        <v>106424.9893180373</v>
      </c>
      <c r="AC44" s="38">
        <v>3230.8904581205043</v>
      </c>
      <c r="AD44" s="38">
        <v>1676.4534045356804</v>
      </c>
      <c r="AE44" s="38">
        <v>1795530.5400637698</v>
      </c>
      <c r="AF44" s="38">
        <v>131883.22362330812</v>
      </c>
      <c r="AG44" s="38">
        <v>14461.203369689427</v>
      </c>
      <c r="AH44" s="38">
        <v>2557.2932120656633</v>
      </c>
      <c r="AI44" s="38">
        <v>333680.2</v>
      </c>
      <c r="AJ44" s="38">
        <v>61473.457597190572</v>
      </c>
      <c r="AK44" s="38">
        <v>4543.9490000000005</v>
      </c>
      <c r="AL44" s="38">
        <v>8571.2289606016056</v>
      </c>
      <c r="AM44" s="38">
        <v>675032.99144350423</v>
      </c>
      <c r="AN44" s="38">
        <v>7752.3618640449768</v>
      </c>
      <c r="AO44" s="38">
        <v>987.01054799414317</v>
      </c>
      <c r="AP44" s="38">
        <v>67668.960974078742</v>
      </c>
      <c r="AQ44" s="38">
        <v>18940.77884447456</v>
      </c>
      <c r="AR44" s="38">
        <v>10273.600277451276</v>
      </c>
      <c r="AS44" s="38">
        <v>3565.2228090701879</v>
      </c>
      <c r="AT44" s="39">
        <f t="shared" si="0"/>
        <v>6401442.0486124177</v>
      </c>
      <c r="AU44" s="38">
        <v>7733.4750000000004</v>
      </c>
      <c r="AV44" s="38">
        <v>6456.3610022719004</v>
      </c>
      <c r="AW44" s="39">
        <f t="shared" si="1"/>
        <v>14189.836002271901</v>
      </c>
      <c r="AX44" s="38">
        <v>2458365.9404331609</v>
      </c>
      <c r="AY44" s="39">
        <f t="shared" si="2"/>
        <v>2472555.776435433</v>
      </c>
      <c r="AZ44" s="38">
        <v>506200</v>
      </c>
      <c r="BA44" s="38">
        <v>0</v>
      </c>
      <c r="BB44" s="39">
        <f t="shared" si="3"/>
        <v>506200</v>
      </c>
      <c r="BC44" s="38">
        <v>0</v>
      </c>
      <c r="BD44" s="38">
        <v>0.36559633417376575</v>
      </c>
      <c r="BE44" s="39">
        <f t="shared" si="4"/>
        <v>2978756.1420317669</v>
      </c>
      <c r="BF44" s="38">
        <v>0</v>
      </c>
      <c r="BG44" s="38">
        <v>164260.498515399</v>
      </c>
      <c r="BH44" s="38">
        <v>-374737.69212878495</v>
      </c>
      <c r="BI44" s="40">
        <f t="shared" si="5"/>
        <v>8841200</v>
      </c>
      <c r="BK44" s="27"/>
    </row>
    <row r="45" spans="1:63" s="24" customFormat="1" ht="15.95" customHeight="1" x14ac:dyDescent="0.15">
      <c r="A45" s="80"/>
      <c r="B45" s="14" t="s">
        <v>35</v>
      </c>
      <c r="C45" s="4" t="s">
        <v>73</v>
      </c>
      <c r="D45" s="38">
        <v>44036.999051148734</v>
      </c>
      <c r="E45" s="38">
        <v>4582.5929369681708</v>
      </c>
      <c r="F45" s="38">
        <v>3833.1624761087187</v>
      </c>
      <c r="G45" s="38">
        <v>20478.791661720519</v>
      </c>
      <c r="H45" s="38">
        <v>13241.025971668183</v>
      </c>
      <c r="I45" s="38">
        <v>27702.943675396844</v>
      </c>
      <c r="J45" s="38">
        <v>20514.725306084456</v>
      </c>
      <c r="K45" s="38">
        <v>209.35619778232993</v>
      </c>
      <c r="L45" s="38">
        <v>3214.5075760743175</v>
      </c>
      <c r="M45" s="38">
        <v>6532.5917747341255</v>
      </c>
      <c r="N45" s="38">
        <v>2890.7434458319817</v>
      </c>
      <c r="O45" s="38">
        <v>31937.221386207006</v>
      </c>
      <c r="P45" s="38">
        <v>23415.27602653794</v>
      </c>
      <c r="Q45" s="38">
        <v>24194.678606462057</v>
      </c>
      <c r="R45" s="38">
        <v>3418.2182916567185</v>
      </c>
      <c r="S45" s="38">
        <v>8710.9863194461286</v>
      </c>
      <c r="T45" s="38">
        <v>5826.4864260821496</v>
      </c>
      <c r="U45" s="38">
        <v>12789.89380284634</v>
      </c>
      <c r="V45" s="38">
        <v>4286.8633391175945</v>
      </c>
      <c r="W45" s="38">
        <v>9851.5753095455184</v>
      </c>
      <c r="X45" s="38">
        <v>294.72479144574692</v>
      </c>
      <c r="Y45" s="38">
        <v>2209.2919606263727</v>
      </c>
      <c r="Z45" s="38">
        <v>198.56712436695361</v>
      </c>
      <c r="AA45" s="38">
        <v>344.76731642987232</v>
      </c>
      <c r="AB45" s="38">
        <v>78508.382526565765</v>
      </c>
      <c r="AC45" s="38">
        <v>747.71323596716695</v>
      </c>
      <c r="AD45" s="38">
        <v>99032.929691458266</v>
      </c>
      <c r="AE45" s="38">
        <v>11332.350711449453</v>
      </c>
      <c r="AF45" s="38">
        <v>26579.835321739578</v>
      </c>
      <c r="AG45" s="38">
        <v>7637.1859556238624</v>
      </c>
      <c r="AH45" s="38">
        <v>2283.8903208636661</v>
      </c>
      <c r="AI45" s="38">
        <v>16761.547700953572</v>
      </c>
      <c r="AJ45" s="38">
        <v>8311.2224068622236</v>
      </c>
      <c r="AK45" s="38">
        <v>8129.2799754264397</v>
      </c>
      <c r="AL45" s="38">
        <v>7047.0342064086444</v>
      </c>
      <c r="AM45" s="38">
        <v>1607.4898299926656</v>
      </c>
      <c r="AN45" s="38">
        <v>36764.465169102383</v>
      </c>
      <c r="AO45" s="38">
        <v>18335.433946456866</v>
      </c>
      <c r="AP45" s="38">
        <v>4766.4843614151005</v>
      </c>
      <c r="AQ45" s="38">
        <v>1719.0827943382278</v>
      </c>
      <c r="AR45" s="38">
        <v>3155.3824767403603</v>
      </c>
      <c r="AS45" s="38">
        <v>6184.5893111340938</v>
      </c>
      <c r="AT45" s="39">
        <f t="shared" si="0"/>
        <v>613620.2907167871</v>
      </c>
      <c r="AU45" s="38">
        <v>14265.231326679406</v>
      </c>
      <c r="AV45" s="38">
        <v>154504</v>
      </c>
      <c r="AW45" s="39">
        <f t="shared" si="1"/>
        <v>168769.23132667941</v>
      </c>
      <c r="AX45" s="38">
        <v>1850760.0000000028</v>
      </c>
      <c r="AY45" s="39">
        <f t="shared" si="2"/>
        <v>2019529.2313266823</v>
      </c>
      <c r="AZ45" s="38">
        <v>0</v>
      </c>
      <c r="BA45" s="38">
        <v>0</v>
      </c>
      <c r="BB45" s="39">
        <f t="shared" si="3"/>
        <v>0</v>
      </c>
      <c r="BC45" s="38">
        <v>0</v>
      </c>
      <c r="BD45" s="38">
        <v>0</v>
      </c>
      <c r="BE45" s="39">
        <f t="shared" si="4"/>
        <v>2019529.2313266823</v>
      </c>
      <c r="BF45" s="38">
        <v>0</v>
      </c>
      <c r="BG45" s="38">
        <v>345600</v>
      </c>
      <c r="BH45" s="38">
        <v>-73449.522043469362</v>
      </c>
      <c r="BI45" s="40">
        <f t="shared" si="5"/>
        <v>2214100</v>
      </c>
      <c r="BK45" s="27"/>
    </row>
    <row r="46" spans="1:63" s="24" customFormat="1" ht="15.95" customHeight="1" x14ac:dyDescent="0.15">
      <c r="A46" s="80"/>
      <c r="B46" s="14" t="s">
        <v>36</v>
      </c>
      <c r="C46" s="4" t="s">
        <v>74</v>
      </c>
      <c r="D46" s="38">
        <v>207240.26759082638</v>
      </c>
      <c r="E46" s="38">
        <v>97140.313070848555</v>
      </c>
      <c r="F46" s="38">
        <v>19014.208311197388</v>
      </c>
      <c r="G46" s="38">
        <v>49288.586832303161</v>
      </c>
      <c r="H46" s="38">
        <v>54210.880593577916</v>
      </c>
      <c r="I46" s="38">
        <v>296547.427655473</v>
      </c>
      <c r="J46" s="38">
        <v>16976.634451729438</v>
      </c>
      <c r="K46" s="38">
        <v>12108.704348908095</v>
      </c>
      <c r="L46" s="38">
        <v>56435.686674192497</v>
      </c>
      <c r="M46" s="38">
        <v>36565.893958565714</v>
      </c>
      <c r="N46" s="38">
        <v>3790.5935658796679</v>
      </c>
      <c r="O46" s="38">
        <v>275543.14582013199</v>
      </c>
      <c r="P46" s="38">
        <v>372171.41209232679</v>
      </c>
      <c r="Q46" s="38">
        <v>117977.85983442313</v>
      </c>
      <c r="R46" s="38">
        <v>61153.028308095949</v>
      </c>
      <c r="S46" s="38">
        <v>254214.0558960725</v>
      </c>
      <c r="T46" s="38">
        <v>74016.519260458444</v>
      </c>
      <c r="U46" s="38">
        <v>214814.9349140586</v>
      </c>
      <c r="V46" s="38">
        <v>95183.215706965406</v>
      </c>
      <c r="W46" s="38">
        <v>131246.48275717068</v>
      </c>
      <c r="X46" s="38">
        <v>4489.7309056424647</v>
      </c>
      <c r="Y46" s="38">
        <v>3442.1989738487023</v>
      </c>
      <c r="Z46" s="38">
        <v>4625.2957656976041</v>
      </c>
      <c r="AA46" s="38">
        <v>4109.2384367715504</v>
      </c>
      <c r="AB46" s="38">
        <v>54410.204436993707</v>
      </c>
      <c r="AC46" s="38">
        <v>9336.4800544341088</v>
      </c>
      <c r="AD46" s="38">
        <v>9903.2929691458248</v>
      </c>
      <c r="AE46" s="38">
        <v>519495.79174260353</v>
      </c>
      <c r="AF46" s="38">
        <v>601887.31200000003</v>
      </c>
      <c r="AG46" s="38">
        <v>497196.21819823922</v>
      </c>
      <c r="AH46" s="38">
        <v>111229.27792176959</v>
      </c>
      <c r="AI46" s="38">
        <v>154446.264</v>
      </c>
      <c r="AJ46" s="38">
        <v>232234.59999999998</v>
      </c>
      <c r="AK46" s="38">
        <v>67171.42</v>
      </c>
      <c r="AL46" s="38">
        <v>87532.056094470216</v>
      </c>
      <c r="AM46" s="38">
        <v>155998.95756914915</v>
      </c>
      <c r="AN46" s="38">
        <v>104092.95950414128</v>
      </c>
      <c r="AO46" s="38">
        <v>333175.90911670774</v>
      </c>
      <c r="AP46" s="38">
        <v>187747.45000000007</v>
      </c>
      <c r="AQ46" s="38">
        <v>107396.3</v>
      </c>
      <c r="AR46" s="38">
        <v>115664.93943045232</v>
      </c>
      <c r="AS46" s="38">
        <v>343812</v>
      </c>
      <c r="AT46" s="39">
        <f t="shared" si="0"/>
        <v>6155037.7487632716</v>
      </c>
      <c r="AU46" s="38">
        <v>2092011.71430708</v>
      </c>
      <c r="AV46" s="38">
        <v>4171608.0000000014</v>
      </c>
      <c r="AW46" s="39">
        <f t="shared" si="1"/>
        <v>6263619.714307081</v>
      </c>
      <c r="AX46" s="38">
        <v>0</v>
      </c>
      <c r="AY46" s="39">
        <f t="shared" si="2"/>
        <v>6263619.714307081</v>
      </c>
      <c r="AZ46" s="38">
        <v>0</v>
      </c>
      <c r="BA46" s="38">
        <v>0</v>
      </c>
      <c r="BB46" s="39">
        <f t="shared" si="3"/>
        <v>0</v>
      </c>
      <c r="BC46" s="38">
        <v>0</v>
      </c>
      <c r="BD46" s="38">
        <v>241817.67186406866</v>
      </c>
      <c r="BE46" s="39">
        <f t="shared" si="4"/>
        <v>6505437.38617115</v>
      </c>
      <c r="BF46" s="38">
        <v>0</v>
      </c>
      <c r="BG46" s="38">
        <v>0</v>
      </c>
      <c r="BH46" s="38">
        <v>-6975.1349344216287</v>
      </c>
      <c r="BI46" s="40">
        <f t="shared" si="5"/>
        <v>12653500</v>
      </c>
      <c r="BK46" s="27"/>
    </row>
    <row r="47" spans="1:63" s="24" customFormat="1" ht="15.95" customHeight="1" x14ac:dyDescent="0.15">
      <c r="A47" s="80"/>
      <c r="B47" s="14" t="s">
        <v>37</v>
      </c>
      <c r="C47" s="4" t="s">
        <v>75</v>
      </c>
      <c r="D47" s="38">
        <v>37796.170979599257</v>
      </c>
      <c r="E47" s="38">
        <v>17108.452776502847</v>
      </c>
      <c r="F47" s="38">
        <v>8560.7295299761427</v>
      </c>
      <c r="G47" s="38">
        <v>5805.1002269157061</v>
      </c>
      <c r="H47" s="38">
        <v>3872.582991628914</v>
      </c>
      <c r="I47" s="38">
        <v>33334.763633265502</v>
      </c>
      <c r="J47" s="38">
        <v>7857.6974069950738</v>
      </c>
      <c r="K47" s="38">
        <v>1419.6930218310329</v>
      </c>
      <c r="L47" s="38">
        <v>2844.6300220947237</v>
      </c>
      <c r="M47" s="38">
        <v>4742.6862484133089</v>
      </c>
      <c r="N47" s="38">
        <v>1598.4788940672338</v>
      </c>
      <c r="O47" s="38">
        <v>34994.812114977911</v>
      </c>
      <c r="P47" s="38">
        <v>11365.357790666931</v>
      </c>
      <c r="Q47" s="38">
        <v>6554.8512720722156</v>
      </c>
      <c r="R47" s="38">
        <v>5047.3197131556517</v>
      </c>
      <c r="S47" s="38">
        <v>16417.325539051653</v>
      </c>
      <c r="T47" s="38">
        <v>7831.3134930695742</v>
      </c>
      <c r="U47" s="38">
        <v>10530.071652710292</v>
      </c>
      <c r="V47" s="38">
        <v>6717.7017478238904</v>
      </c>
      <c r="W47" s="38">
        <v>11022.063497983723</v>
      </c>
      <c r="X47" s="38">
        <v>797.78283959672854</v>
      </c>
      <c r="Y47" s="38">
        <v>687.76493777740325</v>
      </c>
      <c r="Z47" s="38">
        <v>257.0477508888107</v>
      </c>
      <c r="AA47" s="38">
        <v>758.6949387563277</v>
      </c>
      <c r="AB47" s="38">
        <v>26252.06464152984</v>
      </c>
      <c r="AC47" s="38">
        <v>786.55010916872629</v>
      </c>
      <c r="AD47" s="38">
        <v>1171.1720380902889</v>
      </c>
      <c r="AE47" s="38">
        <v>50895.350328601482</v>
      </c>
      <c r="AF47" s="38">
        <v>65014.976252803033</v>
      </c>
      <c r="AG47" s="38">
        <v>36557.909837046536</v>
      </c>
      <c r="AH47" s="38">
        <v>14848.647643337723</v>
      </c>
      <c r="AI47" s="38">
        <v>21427.0357</v>
      </c>
      <c r="AJ47" s="38">
        <v>145525.31031160001</v>
      </c>
      <c r="AK47" s="38">
        <v>9483.0239999999994</v>
      </c>
      <c r="AL47" s="38">
        <v>20044.620551339791</v>
      </c>
      <c r="AM47" s="38">
        <v>12066.731576160602</v>
      </c>
      <c r="AN47" s="38">
        <v>7992.9009999999998</v>
      </c>
      <c r="AO47" s="38">
        <v>58651.861192580254</v>
      </c>
      <c r="AP47" s="38">
        <v>175772.1038226822</v>
      </c>
      <c r="AQ47" s="38">
        <v>31043.95059596136</v>
      </c>
      <c r="AR47" s="38">
        <v>23074.236259620542</v>
      </c>
      <c r="AS47" s="38">
        <v>135805.74000000002</v>
      </c>
      <c r="AT47" s="39">
        <f t="shared" si="0"/>
        <v>1074337.2788803433</v>
      </c>
      <c r="AU47" s="38">
        <v>1748087.9565598699</v>
      </c>
      <c r="AV47" s="38">
        <v>3021366.4170111381</v>
      </c>
      <c r="AW47" s="39">
        <f t="shared" si="1"/>
        <v>4769454.3735710084</v>
      </c>
      <c r="AX47" s="38">
        <v>7120450.3643417601</v>
      </c>
      <c r="AY47" s="39">
        <f t="shared" si="2"/>
        <v>11889904.737912768</v>
      </c>
      <c r="AZ47" s="38">
        <v>0</v>
      </c>
      <c r="BA47" s="38">
        <v>0</v>
      </c>
      <c r="BB47" s="39">
        <f t="shared" si="3"/>
        <v>0</v>
      </c>
      <c r="BC47" s="38">
        <v>0</v>
      </c>
      <c r="BD47" s="38">
        <v>0</v>
      </c>
      <c r="BE47" s="39">
        <f t="shared" si="4"/>
        <v>11889904.737912768</v>
      </c>
      <c r="BF47" s="38">
        <v>0</v>
      </c>
      <c r="BG47" s="38">
        <v>0</v>
      </c>
      <c r="BH47" s="38">
        <v>-16142.016793107614</v>
      </c>
      <c r="BI47" s="40">
        <f t="shared" si="5"/>
        <v>12948100.000000004</v>
      </c>
      <c r="BK47" s="27"/>
    </row>
    <row r="48" spans="1:63" s="24" customFormat="1" ht="15.95" customHeight="1" x14ac:dyDescent="0.15">
      <c r="A48" s="80"/>
      <c r="B48" s="14" t="s">
        <v>38</v>
      </c>
      <c r="C48" s="4" t="s">
        <v>76</v>
      </c>
      <c r="D48" s="38">
        <v>7571.6051027004878</v>
      </c>
      <c r="E48" s="38">
        <v>3759.964218818001</v>
      </c>
      <c r="F48" s="38">
        <v>373.85551550242786</v>
      </c>
      <c r="G48" s="38">
        <v>3833.5567536235794</v>
      </c>
      <c r="H48" s="38">
        <v>3098.8741198907719</v>
      </c>
      <c r="I48" s="38">
        <v>3838.9640715046535</v>
      </c>
      <c r="J48" s="38">
        <v>632.77992924381408</v>
      </c>
      <c r="K48" s="38">
        <v>967.41500353710194</v>
      </c>
      <c r="L48" s="38">
        <v>1256.0990133463642</v>
      </c>
      <c r="M48" s="38">
        <v>1591.958088011015</v>
      </c>
      <c r="N48" s="38">
        <v>4395.8169586848926</v>
      </c>
      <c r="O48" s="38">
        <v>4616.6868140295792</v>
      </c>
      <c r="P48" s="38">
        <v>17867.183628095161</v>
      </c>
      <c r="Q48" s="38">
        <v>6912.1423976114493</v>
      </c>
      <c r="R48" s="38">
        <v>5025.4199707408634</v>
      </c>
      <c r="S48" s="38">
        <v>11887.143732415496</v>
      </c>
      <c r="T48" s="38">
        <v>5377.7772278114971</v>
      </c>
      <c r="U48" s="38">
        <v>8742.7848091653104</v>
      </c>
      <c r="V48" s="38">
        <v>1796.1589356456536</v>
      </c>
      <c r="W48" s="38">
        <v>3883.346550838864</v>
      </c>
      <c r="X48" s="38">
        <v>410.81673725850311</v>
      </c>
      <c r="Y48" s="38">
        <v>107.26933475744052</v>
      </c>
      <c r="Z48" s="38">
        <v>157.05617579306335</v>
      </c>
      <c r="AA48" s="38">
        <v>0</v>
      </c>
      <c r="AB48" s="38">
        <v>5309.654723005101</v>
      </c>
      <c r="AC48" s="38">
        <v>807.72261453012607</v>
      </c>
      <c r="AD48" s="38">
        <v>31.510961880378797</v>
      </c>
      <c r="AE48" s="38">
        <v>9106.1028278648737</v>
      </c>
      <c r="AF48" s="38">
        <v>13447.143</v>
      </c>
      <c r="AG48" s="38">
        <v>6703.7692341335623</v>
      </c>
      <c r="AH48" s="38">
        <v>1101.5757998666184</v>
      </c>
      <c r="AI48" s="38">
        <v>4504.6827000000003</v>
      </c>
      <c r="AJ48" s="38">
        <v>10003.951999999999</v>
      </c>
      <c r="AK48" s="38">
        <v>39.512599999999999</v>
      </c>
      <c r="AL48" s="38">
        <v>0</v>
      </c>
      <c r="AM48" s="38">
        <v>0</v>
      </c>
      <c r="AN48" s="38">
        <v>4836.4856755902983</v>
      </c>
      <c r="AO48" s="38">
        <v>2783.77</v>
      </c>
      <c r="AP48" s="38">
        <v>4319.4861600000013</v>
      </c>
      <c r="AQ48" s="38">
        <v>54301.499999999993</v>
      </c>
      <c r="AR48" s="38">
        <v>3303.9542219086188</v>
      </c>
      <c r="AS48" s="38">
        <v>51571.8</v>
      </c>
      <c r="AT48" s="39">
        <f t="shared" si="0"/>
        <v>270277.29760780552</v>
      </c>
      <c r="AU48" s="38">
        <v>2426356</v>
      </c>
      <c r="AV48" s="38">
        <v>5330388.0000000028</v>
      </c>
      <c r="AW48" s="39">
        <f t="shared" si="1"/>
        <v>7756744.0000000028</v>
      </c>
      <c r="AX48" s="41">
        <v>4064092</v>
      </c>
      <c r="AY48" s="39">
        <f t="shared" si="2"/>
        <v>11820836.000000004</v>
      </c>
      <c r="AZ48" s="38">
        <v>0</v>
      </c>
      <c r="BA48" s="38">
        <v>0</v>
      </c>
      <c r="BB48" s="39">
        <f t="shared" si="3"/>
        <v>0</v>
      </c>
      <c r="BC48" s="38">
        <v>0</v>
      </c>
      <c r="BD48" s="38">
        <v>0</v>
      </c>
      <c r="BE48" s="39">
        <f t="shared" si="4"/>
        <v>11820836.000000004</v>
      </c>
      <c r="BF48" s="38">
        <v>0</v>
      </c>
      <c r="BG48" s="38">
        <v>0</v>
      </c>
      <c r="BH48" s="38">
        <v>-24113.297607809305</v>
      </c>
      <c r="BI48" s="40">
        <f t="shared" si="5"/>
        <v>12067000</v>
      </c>
      <c r="BK48" s="27"/>
    </row>
    <row r="49" spans="1:63" s="24" customFormat="1" ht="15.95" customHeight="1" x14ac:dyDescent="0.15">
      <c r="A49" s="80"/>
      <c r="B49" s="14" t="s">
        <v>39</v>
      </c>
      <c r="C49" s="4" t="s">
        <v>77</v>
      </c>
      <c r="D49" s="38">
        <v>11635.765449415449</v>
      </c>
      <c r="E49" s="38">
        <v>15239.785813638337</v>
      </c>
      <c r="F49" s="38">
        <v>4514.7583335488935</v>
      </c>
      <c r="G49" s="38">
        <v>35049.661747415586</v>
      </c>
      <c r="H49" s="38">
        <v>18696.644589893342</v>
      </c>
      <c r="I49" s="38">
        <v>67397.202290516987</v>
      </c>
      <c r="J49" s="38">
        <v>9170.7464289914915</v>
      </c>
      <c r="K49" s="38">
        <v>6402.2371724147415</v>
      </c>
      <c r="L49" s="38">
        <v>12382.987134627971</v>
      </c>
      <c r="M49" s="38">
        <v>13256.83468572432</v>
      </c>
      <c r="N49" s="38">
        <v>2157.9465069907656</v>
      </c>
      <c r="O49" s="38">
        <v>84090.714925373133</v>
      </c>
      <c r="P49" s="38">
        <v>57546.561385206041</v>
      </c>
      <c r="Q49" s="38">
        <v>21473.119961976205</v>
      </c>
      <c r="R49" s="38">
        <v>16307.474215492253</v>
      </c>
      <c r="S49" s="38">
        <v>25888.329365742891</v>
      </c>
      <c r="T49" s="38">
        <v>20508.743878418696</v>
      </c>
      <c r="U49" s="38">
        <v>26444.459229075492</v>
      </c>
      <c r="V49" s="38">
        <v>21490.77007423784</v>
      </c>
      <c r="W49" s="38">
        <v>51376.344036340313</v>
      </c>
      <c r="X49" s="38">
        <v>1895.0988808519185</v>
      </c>
      <c r="Y49" s="38">
        <v>2446.3969336399241</v>
      </c>
      <c r="Z49" s="38">
        <v>405.49358090040397</v>
      </c>
      <c r="AA49" s="38">
        <v>986.81134037275888</v>
      </c>
      <c r="AB49" s="38">
        <v>37700.90697402096</v>
      </c>
      <c r="AC49" s="38">
        <v>15595.233537080936</v>
      </c>
      <c r="AD49" s="38">
        <v>5459.2243108510111</v>
      </c>
      <c r="AE49" s="38">
        <v>76395.897451655663</v>
      </c>
      <c r="AF49" s="38">
        <v>146386.62</v>
      </c>
      <c r="AG49" s="38">
        <v>55186.279256416143</v>
      </c>
      <c r="AH49" s="38">
        <v>53308.235184064521</v>
      </c>
      <c r="AI49" s="38">
        <v>125403.83272825292</v>
      </c>
      <c r="AJ49" s="38">
        <v>310479.79599999997</v>
      </c>
      <c r="AK49" s="38">
        <v>195587.37000000002</v>
      </c>
      <c r="AL49" s="38">
        <v>24851.81</v>
      </c>
      <c r="AM49" s="38">
        <v>24469.621319839025</v>
      </c>
      <c r="AN49" s="38">
        <v>15277.289999999999</v>
      </c>
      <c r="AO49" s="38">
        <v>48077.567785878906</v>
      </c>
      <c r="AP49" s="38">
        <v>126687.6834851927</v>
      </c>
      <c r="AQ49" s="38">
        <v>22806.63</v>
      </c>
      <c r="AR49" s="38">
        <v>296519.18651112815</v>
      </c>
      <c r="AS49" s="38">
        <v>186419.18868467517</v>
      </c>
      <c r="AT49" s="39">
        <f t="shared" si="0"/>
        <v>2293377.2611898622</v>
      </c>
      <c r="AU49" s="38">
        <v>347859.19999999995</v>
      </c>
      <c r="AV49" s="38">
        <v>1433838.3766105513</v>
      </c>
      <c r="AW49" s="39">
        <f t="shared" si="1"/>
        <v>1781697.5766105512</v>
      </c>
      <c r="AX49" s="38">
        <v>2035836.0000000028</v>
      </c>
      <c r="AY49" s="39">
        <f t="shared" si="2"/>
        <v>3817533.576610554</v>
      </c>
      <c r="AZ49" s="38">
        <v>0</v>
      </c>
      <c r="BA49" s="38">
        <v>0</v>
      </c>
      <c r="BB49" s="39">
        <f t="shared" si="3"/>
        <v>0</v>
      </c>
      <c r="BC49" s="38">
        <v>6823.2420000000002</v>
      </c>
      <c r="BD49" s="38">
        <v>1338924.9452803901</v>
      </c>
      <c r="BE49" s="39">
        <f t="shared" si="4"/>
        <v>5163281.7638909444</v>
      </c>
      <c r="BF49" s="38">
        <v>11979.1319</v>
      </c>
      <c r="BG49" s="38">
        <v>59070.058761462533</v>
      </c>
      <c r="BH49" s="38">
        <v>296890.16558065638</v>
      </c>
      <c r="BI49" s="40">
        <f t="shared" si="5"/>
        <v>7682500</v>
      </c>
      <c r="BK49" s="27"/>
    </row>
    <row r="50" spans="1:63" s="24" customFormat="1" ht="15.95" customHeight="1" x14ac:dyDescent="0.15">
      <c r="A50" s="80"/>
      <c r="B50" s="15" t="s">
        <v>112</v>
      </c>
      <c r="C50" s="5" t="s">
        <v>127</v>
      </c>
      <c r="D50" s="38">
        <v>29938.917266574401</v>
      </c>
      <c r="E50" s="38">
        <v>2902.3774485571312</v>
      </c>
      <c r="F50" s="38">
        <v>3046.7025960897472</v>
      </c>
      <c r="G50" s="38">
        <v>9310.0664016572646</v>
      </c>
      <c r="H50" s="38">
        <v>3882.524241938338</v>
      </c>
      <c r="I50" s="38">
        <v>28289.761759680896</v>
      </c>
      <c r="J50" s="38">
        <v>2657.273756288319</v>
      </c>
      <c r="K50" s="38">
        <v>1569.6468600436419</v>
      </c>
      <c r="L50" s="38">
        <v>3635.650490862738</v>
      </c>
      <c r="M50" s="38">
        <v>35275.697446991748</v>
      </c>
      <c r="N50" s="38">
        <v>3996.1972351680834</v>
      </c>
      <c r="O50" s="38">
        <v>33440.902191988585</v>
      </c>
      <c r="P50" s="38">
        <v>19268.174197491389</v>
      </c>
      <c r="Q50" s="38">
        <v>10982.494884239899</v>
      </c>
      <c r="R50" s="38">
        <v>6384.3761553652175</v>
      </c>
      <c r="S50" s="38">
        <v>48395.181196225181</v>
      </c>
      <c r="T50" s="38">
        <v>7401.6519260458444</v>
      </c>
      <c r="U50" s="38">
        <v>36962.983628315604</v>
      </c>
      <c r="V50" s="38">
        <v>6752.1663923031447</v>
      </c>
      <c r="W50" s="38">
        <v>40428.174997625225</v>
      </c>
      <c r="X50" s="38">
        <v>712.25192837387533</v>
      </c>
      <c r="Y50" s="38">
        <v>991.78905496437926</v>
      </c>
      <c r="Z50" s="38">
        <v>206.41727907405354</v>
      </c>
      <c r="AA50" s="38">
        <v>2314.1483276621716</v>
      </c>
      <c r="AB50" s="38">
        <v>101005.57971201811</v>
      </c>
      <c r="AC50" s="38">
        <v>2974.641981974275</v>
      </c>
      <c r="AD50" s="38">
        <v>915.50466668543618</v>
      </c>
      <c r="AE50" s="38">
        <v>18708.658126398699</v>
      </c>
      <c r="AF50" s="38">
        <v>20391.996600000002</v>
      </c>
      <c r="AG50" s="38">
        <v>13770.659301782691</v>
      </c>
      <c r="AH50" s="38">
        <v>5311.0284839553378</v>
      </c>
      <c r="AI50" s="38">
        <v>42186.711000000003</v>
      </c>
      <c r="AJ50" s="38">
        <v>35371.116000000002</v>
      </c>
      <c r="AK50" s="38">
        <v>49856.650373791417</v>
      </c>
      <c r="AL50" s="38">
        <v>5231.96</v>
      </c>
      <c r="AM50" s="38">
        <v>8267.4116245635269</v>
      </c>
      <c r="AN50" s="38">
        <v>3188.5419053507499</v>
      </c>
      <c r="AO50" s="38">
        <v>17714.900000000001</v>
      </c>
      <c r="AP50" s="38">
        <v>16636.252687878019</v>
      </c>
      <c r="AQ50" s="38">
        <v>6878.19</v>
      </c>
      <c r="AR50" s="38">
        <v>7840.8597600954772</v>
      </c>
      <c r="AS50" s="38">
        <v>93525.479284631656</v>
      </c>
      <c r="AT50" s="39">
        <f t="shared" si="0"/>
        <v>788521.66917265207</v>
      </c>
      <c r="AU50" s="38">
        <v>38264.511999999988</v>
      </c>
      <c r="AV50" s="38">
        <v>302723.16745347023</v>
      </c>
      <c r="AW50" s="39">
        <f t="shared" si="1"/>
        <v>340987.67945347022</v>
      </c>
      <c r="AX50" s="38">
        <v>16470798.136032101</v>
      </c>
      <c r="AY50" s="39">
        <f t="shared" si="2"/>
        <v>16811785.815485571</v>
      </c>
      <c r="AZ50" s="38">
        <v>0</v>
      </c>
      <c r="BA50" s="38">
        <v>0</v>
      </c>
      <c r="BB50" s="39">
        <f t="shared" si="3"/>
        <v>0</v>
      </c>
      <c r="BC50" s="38">
        <v>0</v>
      </c>
      <c r="BD50" s="38">
        <v>0</v>
      </c>
      <c r="BE50" s="39">
        <f t="shared" si="4"/>
        <v>16811785.815485571</v>
      </c>
      <c r="BF50" s="38">
        <v>0</v>
      </c>
      <c r="BG50" s="38">
        <v>0</v>
      </c>
      <c r="BH50" s="38">
        <v>-409707.48465822265</v>
      </c>
      <c r="BI50" s="40">
        <f t="shared" si="5"/>
        <v>17190600</v>
      </c>
      <c r="BK50" s="27"/>
    </row>
    <row r="51" spans="1:63" s="24" customFormat="1" ht="15.95" customHeight="1" thickBot="1" x14ac:dyDescent="0.2">
      <c r="A51" s="81"/>
      <c r="B51" s="34" t="s">
        <v>113</v>
      </c>
      <c r="C51" s="6" t="s">
        <v>141</v>
      </c>
      <c r="D51" s="42">
        <f>SUM(D9:D50)</f>
        <v>26325222.782725602</v>
      </c>
      <c r="E51" s="42">
        <f t="shared" ref="E51:BH51" si="6">SUM(E9:E50)</f>
        <v>7710057.6416025059</v>
      </c>
      <c r="F51" s="42">
        <f t="shared" si="6"/>
        <v>3758583.1290690517</v>
      </c>
      <c r="G51" s="42">
        <f t="shared" si="6"/>
        <v>8115293.79003515</v>
      </c>
      <c r="H51" s="42">
        <f t="shared" si="6"/>
        <v>5495393.7491414556</v>
      </c>
      <c r="I51" s="42">
        <f t="shared" si="6"/>
        <v>67161302.205459803</v>
      </c>
      <c r="J51" s="42">
        <f t="shared" si="6"/>
        <v>10251034.853749789</v>
      </c>
      <c r="K51" s="42">
        <f t="shared" si="6"/>
        <v>5180472.9568380276</v>
      </c>
      <c r="L51" s="42">
        <f t="shared" si="6"/>
        <v>9124988.3778643645</v>
      </c>
      <c r="M51" s="42">
        <f t="shared" si="6"/>
        <v>9028792.0544192567</v>
      </c>
      <c r="N51" s="42">
        <f t="shared" si="6"/>
        <v>6539133.2462534644</v>
      </c>
      <c r="O51" s="42">
        <f t="shared" si="6"/>
        <v>53956183.571337603</v>
      </c>
      <c r="P51" s="42">
        <f t="shared" si="6"/>
        <v>30436423.614573117</v>
      </c>
      <c r="Q51" s="42">
        <f t="shared" si="6"/>
        <v>28266157.116096884</v>
      </c>
      <c r="R51" s="42">
        <f t="shared" si="6"/>
        <v>11010234.391724978</v>
      </c>
      <c r="S51" s="42">
        <f t="shared" si="6"/>
        <v>20621343.697610635</v>
      </c>
      <c r="T51" s="42">
        <f t="shared" si="6"/>
        <v>12254565.824595982</v>
      </c>
      <c r="U51" s="42">
        <f t="shared" si="6"/>
        <v>30197712.674041323</v>
      </c>
      <c r="V51" s="42">
        <f t="shared" si="6"/>
        <v>14728503.272294357</v>
      </c>
      <c r="W51" s="42">
        <f t="shared" si="6"/>
        <v>39757844.852825791</v>
      </c>
      <c r="X51" s="42">
        <f t="shared" si="6"/>
        <v>1036279.917627014</v>
      </c>
      <c r="Y51" s="42">
        <f t="shared" si="6"/>
        <v>1272661.6625443583</v>
      </c>
      <c r="Z51" s="42">
        <f t="shared" si="6"/>
        <v>582647.03051910095</v>
      </c>
      <c r="AA51" s="42">
        <f t="shared" si="6"/>
        <v>606269.510199407</v>
      </c>
      <c r="AB51" s="42">
        <f t="shared" si="6"/>
        <v>19054468.838075053</v>
      </c>
      <c r="AC51" s="42">
        <f t="shared" si="6"/>
        <v>3043561.6816615183</v>
      </c>
      <c r="AD51" s="42">
        <f t="shared" si="6"/>
        <v>815422.56984003435</v>
      </c>
      <c r="AE51" s="42">
        <f t="shared" si="6"/>
        <v>62919100.000000015</v>
      </c>
      <c r="AF51" s="42">
        <f t="shared" si="6"/>
        <v>15327900</v>
      </c>
      <c r="AG51" s="42">
        <f t="shared" si="6"/>
        <v>15734671.80888984</v>
      </c>
      <c r="AH51" s="42">
        <f t="shared" si="6"/>
        <v>14496528.191110156</v>
      </c>
      <c r="AI51" s="42">
        <f t="shared" si="6"/>
        <v>13387900</v>
      </c>
      <c r="AJ51" s="42">
        <f t="shared" si="6"/>
        <v>13706100.000000002</v>
      </c>
      <c r="AK51" s="42">
        <f t="shared" si="6"/>
        <v>7234300.0000000009</v>
      </c>
      <c r="AL51" s="42">
        <f t="shared" si="6"/>
        <v>6958399.9999999991</v>
      </c>
      <c r="AM51" s="42">
        <f t="shared" si="6"/>
        <v>4489200</v>
      </c>
      <c r="AN51" s="42">
        <f t="shared" si="6"/>
        <v>1391899.9999999998</v>
      </c>
      <c r="AO51" s="42">
        <f t="shared" si="6"/>
        <v>6583000</v>
      </c>
      <c r="AP51" s="42">
        <f t="shared" si="6"/>
        <v>4950100.0000000028</v>
      </c>
      <c r="AQ51" s="42">
        <f t="shared" si="6"/>
        <v>7530300</v>
      </c>
      <c r="AR51" s="42">
        <f t="shared" si="6"/>
        <v>4403800</v>
      </c>
      <c r="AS51" s="42">
        <f t="shared" si="6"/>
        <v>5395799.9999999981</v>
      </c>
      <c r="AT51" s="42">
        <f t="shared" si="6"/>
        <v>610839555.01272571</v>
      </c>
      <c r="AU51" s="43">
        <f t="shared" si="6"/>
        <v>43482399.99999994</v>
      </c>
      <c r="AV51" s="42">
        <f t="shared" si="6"/>
        <v>77252000.000000089</v>
      </c>
      <c r="AW51" s="42">
        <f t="shared" si="6"/>
        <v>120734400.00000004</v>
      </c>
      <c r="AX51" s="42">
        <f t="shared" si="6"/>
        <v>37015200.000000075</v>
      </c>
      <c r="AY51" s="42">
        <f t="shared" si="6"/>
        <v>157749600.00000012</v>
      </c>
      <c r="AZ51" s="42">
        <f t="shared" si="6"/>
        <v>144153099.99999994</v>
      </c>
      <c r="BA51" s="42">
        <f t="shared" si="6"/>
        <v>3908999.9999999986</v>
      </c>
      <c r="BB51" s="42">
        <f t="shared" si="6"/>
        <v>148062099.99999994</v>
      </c>
      <c r="BC51" s="42">
        <f t="shared" si="6"/>
        <v>20480467.511100002</v>
      </c>
      <c r="BD51" s="42">
        <f t="shared" si="6"/>
        <v>42083476.693887763</v>
      </c>
      <c r="BE51" s="42">
        <f t="shared" si="6"/>
        <v>368375644.20498782</v>
      </c>
      <c r="BF51" s="42">
        <f t="shared" si="6"/>
        <v>11247268.9783</v>
      </c>
      <c r="BG51" s="42">
        <f t="shared" si="6"/>
        <v>56597375.226687871</v>
      </c>
      <c r="BH51" s="42">
        <f t="shared" si="6"/>
        <v>0</v>
      </c>
      <c r="BI51" s="44">
        <f t="shared" si="5"/>
        <v>911370555.01272571</v>
      </c>
      <c r="BK51" s="27"/>
    </row>
    <row r="52" spans="1:63" s="24" customFormat="1" ht="15.95" customHeight="1" x14ac:dyDescent="0.15">
      <c r="A52" s="80" t="s">
        <v>114</v>
      </c>
      <c r="B52" s="17" t="s">
        <v>115</v>
      </c>
      <c r="C52" s="4" t="s">
        <v>142</v>
      </c>
      <c r="D52" s="38">
        <v>36088600</v>
      </c>
      <c r="E52" s="38">
        <v>1519785.891985551</v>
      </c>
      <c r="F52" s="38">
        <v>582707.92147351988</v>
      </c>
      <c r="G52" s="38">
        <v>1641282.7462088882</v>
      </c>
      <c r="H52" s="38">
        <v>1213643.4686821492</v>
      </c>
      <c r="I52" s="38">
        <v>5100427.8391355667</v>
      </c>
      <c r="J52" s="38">
        <v>763771.86323055101</v>
      </c>
      <c r="K52" s="38">
        <v>517024.584898134</v>
      </c>
      <c r="L52" s="38">
        <v>914247.73724557098</v>
      </c>
      <c r="M52" s="41">
        <v>776228.16665899078</v>
      </c>
      <c r="N52" s="38">
        <v>99467.359152799196</v>
      </c>
      <c r="O52" s="38">
        <v>3888218.0702023781</v>
      </c>
      <c r="P52" s="38">
        <v>2434676.1045346116</v>
      </c>
      <c r="Q52" s="38">
        <v>2476070.0215515653</v>
      </c>
      <c r="R52" s="38">
        <v>800073.43380937865</v>
      </c>
      <c r="S52" s="38">
        <v>1617205.5349524801</v>
      </c>
      <c r="T52" s="38">
        <v>871097.47201161459</v>
      </c>
      <c r="U52" s="38">
        <v>1748981.804132852</v>
      </c>
      <c r="V52" s="38">
        <v>1278456.3865761831</v>
      </c>
      <c r="W52" s="38">
        <v>5144642.4567938801</v>
      </c>
      <c r="X52" s="38">
        <v>105430.89215925896</v>
      </c>
      <c r="Y52" s="38">
        <v>117307.6946571898</v>
      </c>
      <c r="Z52" s="38">
        <v>85354.909272389821</v>
      </c>
      <c r="AA52" s="38">
        <v>48076.672503946538</v>
      </c>
      <c r="AB52" s="38">
        <v>1202769.8891221741</v>
      </c>
      <c r="AC52" s="38">
        <v>279888.60508269537</v>
      </c>
      <c r="AD52" s="38">
        <v>184230.86285403025</v>
      </c>
      <c r="AE52" s="38">
        <v>13212900</v>
      </c>
      <c r="AF52" s="38">
        <v>5401700</v>
      </c>
      <c r="AG52" s="38">
        <v>6866900</v>
      </c>
      <c r="AH52" s="38">
        <v>5096000</v>
      </c>
      <c r="AI52" s="38">
        <v>2679900</v>
      </c>
      <c r="AJ52" s="38">
        <v>6465200</v>
      </c>
      <c r="AK52" s="38">
        <v>2517400</v>
      </c>
      <c r="AL52" s="38">
        <v>2189600</v>
      </c>
      <c r="AM52" s="38">
        <v>2327900</v>
      </c>
      <c r="AN52" s="38">
        <v>390200</v>
      </c>
      <c r="AO52" s="38">
        <v>2650000</v>
      </c>
      <c r="AP52" s="38">
        <v>6783600</v>
      </c>
      <c r="AQ52" s="38">
        <v>3827500</v>
      </c>
      <c r="AR52" s="38">
        <v>1303300</v>
      </c>
      <c r="AS52" s="38">
        <v>10156500</v>
      </c>
      <c r="AT52" s="63">
        <f>SUM(D52:AS52)</f>
        <v>143368268.38888836</v>
      </c>
      <c r="AU52" s="45"/>
      <c r="AV52" s="45"/>
      <c r="AW52" s="46"/>
      <c r="AX52" s="46"/>
      <c r="AY52" s="46"/>
      <c r="AZ52" s="46"/>
      <c r="BA52" s="46"/>
      <c r="BB52" s="46"/>
      <c r="BC52" s="46"/>
      <c r="BD52" s="45"/>
      <c r="BE52" s="45"/>
      <c r="BF52" s="47"/>
      <c r="BG52" s="47"/>
      <c r="BH52" s="48"/>
      <c r="BI52" s="47"/>
      <c r="BK52" s="27"/>
    </row>
    <row r="53" spans="1:63" s="24" customFormat="1" ht="15.95" customHeight="1" x14ac:dyDescent="0.15">
      <c r="A53" s="80"/>
      <c r="B53" s="17" t="s">
        <v>143</v>
      </c>
      <c r="C53" s="4" t="s">
        <v>144</v>
      </c>
      <c r="D53" s="38">
        <v>103000</v>
      </c>
      <c r="E53" s="38">
        <v>437530.49951688963</v>
      </c>
      <c r="F53" s="38">
        <v>457271.79200394172</v>
      </c>
      <c r="G53" s="38">
        <v>439390.64583748445</v>
      </c>
      <c r="H53" s="38">
        <v>519578.72625540145</v>
      </c>
      <c r="I53" s="38">
        <v>6275060.3813643465</v>
      </c>
      <c r="J53" s="38">
        <v>394342.59079666686</v>
      </c>
      <c r="K53" s="38">
        <v>189961.00897053778</v>
      </c>
      <c r="L53" s="38">
        <v>463303.9750236994</v>
      </c>
      <c r="M53" s="41">
        <v>429642.62610319629</v>
      </c>
      <c r="N53" s="38">
        <v>848155.67821701954</v>
      </c>
      <c r="O53" s="38">
        <v>2476127.0155102727</v>
      </c>
      <c r="P53" s="38">
        <v>1465909.1579124385</v>
      </c>
      <c r="Q53" s="38">
        <v>1349391.4982415694</v>
      </c>
      <c r="R53" s="38">
        <v>559425.88072490867</v>
      </c>
      <c r="S53" s="38">
        <v>1192088.4736227719</v>
      </c>
      <c r="T53" s="38">
        <v>617861.4858832045</v>
      </c>
      <c r="U53" s="38">
        <v>1530974.7126722108</v>
      </c>
      <c r="V53" s="38">
        <v>648984.36350929178</v>
      </c>
      <c r="W53" s="38">
        <v>670707.94666530599</v>
      </c>
      <c r="X53" s="38">
        <v>30766.358764951874</v>
      </c>
      <c r="Y53" s="38">
        <v>52615.848826575588</v>
      </c>
      <c r="Z53" s="38">
        <v>33927.841332546079</v>
      </c>
      <c r="AA53" s="38">
        <v>27958.320753475342</v>
      </c>
      <c r="AB53" s="38">
        <v>1254349.9447768121</v>
      </c>
      <c r="AC53" s="38">
        <v>159758.71912153339</v>
      </c>
      <c r="AD53" s="38">
        <v>59489.852270934476</v>
      </c>
      <c r="AE53" s="38">
        <v>4374000</v>
      </c>
      <c r="AF53" s="38">
        <v>6453000</v>
      </c>
      <c r="AG53" s="38">
        <v>1021600</v>
      </c>
      <c r="AH53" s="38">
        <v>1411500</v>
      </c>
      <c r="AI53" s="38">
        <v>1235000</v>
      </c>
      <c r="AJ53" s="38">
        <v>1467900</v>
      </c>
      <c r="AK53" s="38">
        <v>4108100</v>
      </c>
      <c r="AL53" s="38">
        <v>756800</v>
      </c>
      <c r="AM53" s="38">
        <v>575600</v>
      </c>
      <c r="AN53" s="38">
        <v>50100</v>
      </c>
      <c r="AO53" s="38">
        <v>468800</v>
      </c>
      <c r="AP53" s="38">
        <v>21800</v>
      </c>
      <c r="AQ53" s="38">
        <v>7800</v>
      </c>
      <c r="AR53" s="38">
        <v>576700</v>
      </c>
      <c r="AS53" s="38">
        <v>10800</v>
      </c>
      <c r="AT53" s="39">
        <f>SUM(D53:AS53)</f>
        <v>45227075.344677985</v>
      </c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K53" s="27"/>
    </row>
    <row r="54" spans="1:63" s="24" customFormat="1" ht="15.95" customHeight="1" x14ac:dyDescent="0.15">
      <c r="A54" s="80"/>
      <c r="B54" s="17" t="s">
        <v>145</v>
      </c>
      <c r="C54" s="4" t="s">
        <v>146</v>
      </c>
      <c r="D54" s="38">
        <v>1261600</v>
      </c>
      <c r="E54" s="38">
        <v>460154.27277606295</v>
      </c>
      <c r="F54" s="38">
        <v>364892.76580767793</v>
      </c>
      <c r="G54" s="38">
        <v>334237.70017084311</v>
      </c>
      <c r="H54" s="38">
        <v>137380.36371400606</v>
      </c>
      <c r="I54" s="38">
        <v>1750178.8196394811</v>
      </c>
      <c r="J54" s="38">
        <v>362910.22449548077</v>
      </c>
      <c r="K54" s="38">
        <v>123612.57756515854</v>
      </c>
      <c r="L54" s="38">
        <v>273295.25181138137</v>
      </c>
      <c r="M54" s="41">
        <v>264570.19171487464</v>
      </c>
      <c r="N54" s="38">
        <v>294669.64650051307</v>
      </c>
      <c r="O54" s="38">
        <v>2327027.8551529353</v>
      </c>
      <c r="P54" s="38">
        <v>1730838.0546775435</v>
      </c>
      <c r="Q54" s="38">
        <v>2626831.8191128811</v>
      </c>
      <c r="R54" s="38">
        <v>346606.65896652942</v>
      </c>
      <c r="S54" s="38">
        <v>692674.3898200735</v>
      </c>
      <c r="T54" s="38">
        <v>410250.61108943023</v>
      </c>
      <c r="U54" s="38">
        <v>851948.15303597576</v>
      </c>
      <c r="V54" s="38">
        <v>433809.13699559914</v>
      </c>
      <c r="W54" s="38">
        <v>1503962.0481467096</v>
      </c>
      <c r="X54" s="38">
        <v>23010.231757820249</v>
      </c>
      <c r="Y54" s="38">
        <v>44920.847498785093</v>
      </c>
      <c r="Z54" s="38">
        <v>28273.201110455066</v>
      </c>
      <c r="AA54" s="38">
        <v>19974.045951983633</v>
      </c>
      <c r="AB54" s="38">
        <v>2628867.1978701553</v>
      </c>
      <c r="AC54" s="38">
        <v>158826.89740827234</v>
      </c>
      <c r="AD54" s="38">
        <v>107747.64720445289</v>
      </c>
      <c r="AE54" s="38">
        <v>865600</v>
      </c>
      <c r="AF54" s="38">
        <v>979400</v>
      </c>
      <c r="AG54" s="38">
        <v>2107400</v>
      </c>
      <c r="AH54" s="38">
        <v>1349800</v>
      </c>
      <c r="AI54" s="38">
        <v>3124100</v>
      </c>
      <c r="AJ54" s="38">
        <v>1960400</v>
      </c>
      <c r="AK54" s="38">
        <v>4176800</v>
      </c>
      <c r="AL54" s="38">
        <v>1480300</v>
      </c>
      <c r="AM54" s="38">
        <v>321800</v>
      </c>
      <c r="AN54" s="38">
        <v>167000</v>
      </c>
      <c r="AO54" s="38">
        <v>141300</v>
      </c>
      <c r="AP54" s="38">
        <v>894000</v>
      </c>
      <c r="AQ54" s="38">
        <v>341700</v>
      </c>
      <c r="AR54" s="38">
        <v>404400</v>
      </c>
      <c r="AS54" s="38">
        <v>1376300</v>
      </c>
      <c r="AT54" s="39">
        <f>SUM(D54:AS54)</f>
        <v>39253370.609995082</v>
      </c>
      <c r="AU54" s="49"/>
      <c r="AV54" s="50"/>
      <c r="AW54" s="51"/>
      <c r="AX54" s="49"/>
      <c r="AY54" s="51"/>
      <c r="AZ54" s="49"/>
      <c r="BA54" s="52"/>
      <c r="BB54" s="51"/>
      <c r="BC54" s="49"/>
      <c r="BD54" s="49"/>
      <c r="BE54" s="51"/>
      <c r="BF54" s="49"/>
      <c r="BG54" s="49"/>
      <c r="BH54" s="49"/>
      <c r="BI54" s="51"/>
      <c r="BK54" s="27"/>
    </row>
    <row r="55" spans="1:63" s="24" customFormat="1" ht="15.95" customHeight="1" x14ac:dyDescent="0.15">
      <c r="A55" s="80"/>
      <c r="B55" s="18" t="s">
        <v>116</v>
      </c>
      <c r="C55" s="5" t="s">
        <v>117</v>
      </c>
      <c r="D55" s="38">
        <v>0</v>
      </c>
      <c r="E55" s="38">
        <v>529664.57078915497</v>
      </c>
      <c r="F55" s="38">
        <v>1225148.5184936738</v>
      </c>
      <c r="G55" s="38">
        <v>422814.41381500475</v>
      </c>
      <c r="H55" s="38">
        <v>400605.49644451204</v>
      </c>
      <c r="I55" s="38">
        <v>6154396.8996354388</v>
      </c>
      <c r="J55" s="38">
        <v>703441.41520692105</v>
      </c>
      <c r="K55" s="38">
        <v>395650.74945728929</v>
      </c>
      <c r="L55" s="38">
        <v>702771.82030498935</v>
      </c>
      <c r="M55" s="41">
        <v>880024.20206876972</v>
      </c>
      <c r="N55" s="38">
        <v>210968.54021237072</v>
      </c>
      <c r="O55" s="38">
        <v>4113373.4201620636</v>
      </c>
      <c r="P55" s="38">
        <v>2554006.3469640506</v>
      </c>
      <c r="Q55" s="38">
        <v>269156.12212699268</v>
      </c>
      <c r="R55" s="38">
        <v>873221.48101775395</v>
      </c>
      <c r="S55" s="38">
        <v>1816897.6893075597</v>
      </c>
      <c r="T55" s="38">
        <v>1266332.7856819399</v>
      </c>
      <c r="U55" s="38">
        <v>2707440.3999209157</v>
      </c>
      <c r="V55" s="38">
        <v>1172462.8209463679</v>
      </c>
      <c r="W55" s="38">
        <v>826225.65991681279</v>
      </c>
      <c r="X55" s="38">
        <v>76391.04321573225</v>
      </c>
      <c r="Y55" s="38">
        <v>80697.109062786301</v>
      </c>
      <c r="Z55" s="38">
        <v>1737324.1223149472</v>
      </c>
      <c r="AA55" s="38">
        <v>44220.911127371888</v>
      </c>
      <c r="AB55" s="38">
        <v>4198192.2744233599</v>
      </c>
      <c r="AC55" s="38">
        <v>463887.92539043381</v>
      </c>
      <c r="AD55" s="38">
        <v>268368.91843139229</v>
      </c>
      <c r="AE55" s="38">
        <v>4761300</v>
      </c>
      <c r="AF55" s="38">
        <v>5881400</v>
      </c>
      <c r="AG55" s="38">
        <v>2201800</v>
      </c>
      <c r="AH55" s="38">
        <v>737600</v>
      </c>
      <c r="AI55" s="38">
        <v>3407400</v>
      </c>
      <c r="AJ55" s="38">
        <v>12128800</v>
      </c>
      <c r="AK55" s="38">
        <v>1719700</v>
      </c>
      <c r="AL55" s="38">
        <v>1694800</v>
      </c>
      <c r="AM55" s="38">
        <v>1126700</v>
      </c>
      <c r="AN55" s="38">
        <v>214900</v>
      </c>
      <c r="AO55" s="38">
        <v>2810400</v>
      </c>
      <c r="AP55" s="38">
        <v>298600</v>
      </c>
      <c r="AQ55" s="38">
        <v>359700</v>
      </c>
      <c r="AR55" s="38">
        <v>994300</v>
      </c>
      <c r="AS55" s="38">
        <v>251200</v>
      </c>
      <c r="AT55" s="39">
        <f>SUM(D55:AS55)</f>
        <v>72682285.656438619</v>
      </c>
      <c r="AU55" s="49"/>
      <c r="AV55" s="49"/>
      <c r="AW55" s="51"/>
      <c r="AX55" s="49"/>
      <c r="AY55" s="51"/>
      <c r="AZ55" s="49"/>
      <c r="BA55" s="53"/>
      <c r="BB55" s="51"/>
      <c r="BC55" s="49"/>
      <c r="BD55" s="49"/>
      <c r="BE55" s="51"/>
      <c r="BF55" s="49"/>
      <c r="BG55" s="49"/>
      <c r="BH55" s="49"/>
      <c r="BI55" s="51"/>
      <c r="BK55" s="27"/>
    </row>
    <row r="56" spans="1:63" s="24" customFormat="1" ht="15.95" customHeight="1" x14ac:dyDescent="0.15">
      <c r="A56" s="82"/>
      <c r="B56" s="19" t="s">
        <v>147</v>
      </c>
      <c r="C56" s="16" t="s">
        <v>148</v>
      </c>
      <c r="D56" s="54">
        <f>D52+D53+D54+D55</f>
        <v>37453200</v>
      </c>
      <c r="E56" s="54">
        <f t="shared" ref="E56:AT56" si="7">E52+E53+E54+E55</f>
        <v>2947135.2350676586</v>
      </c>
      <c r="F56" s="54">
        <f t="shared" si="7"/>
        <v>2630020.9977788134</v>
      </c>
      <c r="G56" s="54">
        <f t="shared" si="7"/>
        <v>2837725.5060322206</v>
      </c>
      <c r="H56" s="54">
        <f t="shared" si="7"/>
        <v>2271208.0550960689</v>
      </c>
      <c r="I56" s="54">
        <f t="shared" si="7"/>
        <v>19280063.939774834</v>
      </c>
      <c r="J56" s="54">
        <f t="shared" si="7"/>
        <v>2224466.0937296199</v>
      </c>
      <c r="K56" s="54">
        <f t="shared" si="7"/>
        <v>1226248.9208911196</v>
      </c>
      <c r="L56" s="54">
        <f t="shared" si="7"/>
        <v>2353618.7843856411</v>
      </c>
      <c r="M56" s="54">
        <f t="shared" si="7"/>
        <v>2350465.1865458316</v>
      </c>
      <c r="N56" s="54">
        <f t="shared" si="7"/>
        <v>1453261.2240827025</v>
      </c>
      <c r="O56" s="54">
        <f t="shared" si="7"/>
        <v>12804746.361027649</v>
      </c>
      <c r="P56" s="54">
        <f t="shared" si="7"/>
        <v>8185429.6640886441</v>
      </c>
      <c r="Q56" s="54">
        <f t="shared" si="7"/>
        <v>6721449.461033009</v>
      </c>
      <c r="R56" s="54">
        <f t="shared" si="7"/>
        <v>2579327.4545185706</v>
      </c>
      <c r="S56" s="54">
        <f t="shared" si="7"/>
        <v>5318866.0877028853</v>
      </c>
      <c r="T56" s="54">
        <f t="shared" si="7"/>
        <v>3165542.3546661893</v>
      </c>
      <c r="U56" s="54">
        <f t="shared" si="7"/>
        <v>6839345.0697619542</v>
      </c>
      <c r="V56" s="54">
        <f t="shared" si="7"/>
        <v>3533712.708027442</v>
      </c>
      <c r="W56" s="54">
        <f t="shared" si="7"/>
        <v>8145538.1115227081</v>
      </c>
      <c r="X56" s="54">
        <f t="shared" si="7"/>
        <v>235598.52589776332</v>
      </c>
      <c r="Y56" s="54">
        <f t="shared" si="7"/>
        <v>295541.50004533678</v>
      </c>
      <c r="Z56" s="54">
        <f t="shared" si="7"/>
        <v>1884880.0740303381</v>
      </c>
      <c r="AA56" s="54">
        <f t="shared" si="7"/>
        <v>140229.9503367774</v>
      </c>
      <c r="AB56" s="54">
        <f t="shared" si="7"/>
        <v>9284179.3061925024</v>
      </c>
      <c r="AC56" s="54">
        <f t="shared" si="7"/>
        <v>1062362.1470029349</v>
      </c>
      <c r="AD56" s="54">
        <f t="shared" si="7"/>
        <v>619837.2807608099</v>
      </c>
      <c r="AE56" s="54">
        <f t="shared" si="7"/>
        <v>23213800</v>
      </c>
      <c r="AF56" s="54">
        <f t="shared" si="7"/>
        <v>18715500</v>
      </c>
      <c r="AG56" s="54">
        <f t="shared" si="7"/>
        <v>12197700</v>
      </c>
      <c r="AH56" s="54">
        <f t="shared" si="7"/>
        <v>8594900</v>
      </c>
      <c r="AI56" s="54">
        <f t="shared" si="7"/>
        <v>10446400</v>
      </c>
      <c r="AJ56" s="54">
        <f t="shared" si="7"/>
        <v>22022300</v>
      </c>
      <c r="AK56" s="54">
        <f t="shared" si="7"/>
        <v>12522000</v>
      </c>
      <c r="AL56" s="54">
        <f t="shared" si="7"/>
        <v>6121500</v>
      </c>
      <c r="AM56" s="54">
        <f t="shared" si="7"/>
        <v>4352000</v>
      </c>
      <c r="AN56" s="54">
        <f t="shared" si="7"/>
        <v>822200</v>
      </c>
      <c r="AO56" s="54">
        <f t="shared" si="7"/>
        <v>6070500</v>
      </c>
      <c r="AP56" s="54">
        <f t="shared" si="7"/>
        <v>7998000</v>
      </c>
      <c r="AQ56" s="54">
        <f t="shared" si="7"/>
        <v>4536700</v>
      </c>
      <c r="AR56" s="54">
        <f t="shared" si="7"/>
        <v>3278700</v>
      </c>
      <c r="AS56" s="54">
        <f t="shared" si="7"/>
        <v>11794800</v>
      </c>
      <c r="AT56" s="54">
        <f t="shared" si="7"/>
        <v>300531000</v>
      </c>
      <c r="AU56" s="51"/>
      <c r="AV56" s="55"/>
      <c r="AW56" s="51"/>
      <c r="AX56" s="51"/>
      <c r="AY56" s="51"/>
      <c r="AZ56" s="51"/>
      <c r="BA56" s="51"/>
      <c r="BB56" s="51"/>
      <c r="BC56" s="56"/>
      <c r="BD56" s="56"/>
      <c r="BE56" s="56"/>
      <c r="BF56" s="56"/>
      <c r="BG56" s="56"/>
      <c r="BH56" s="56"/>
      <c r="BI56" s="57"/>
      <c r="BK56" s="27"/>
    </row>
    <row r="57" spans="1:63" s="24" customFormat="1" ht="15.95" customHeight="1" thickBot="1" x14ac:dyDescent="0.2">
      <c r="A57" s="71" t="s">
        <v>118</v>
      </c>
      <c r="B57" s="72"/>
      <c r="C57" s="6" t="s">
        <v>149</v>
      </c>
      <c r="D57" s="58">
        <f>D51+D56</f>
        <v>63778422.782725602</v>
      </c>
      <c r="E57" s="58">
        <f t="shared" ref="E57:AT57" si="8">E51+E56</f>
        <v>10657192.876670165</v>
      </c>
      <c r="F57" s="58">
        <f t="shared" si="8"/>
        <v>6388604.1268478651</v>
      </c>
      <c r="G57" s="58">
        <f t="shared" si="8"/>
        <v>10953019.29606737</v>
      </c>
      <c r="H57" s="58">
        <f t="shared" si="8"/>
        <v>7766601.804237524</v>
      </c>
      <c r="I57" s="58">
        <f t="shared" si="8"/>
        <v>86441366.145234644</v>
      </c>
      <c r="J57" s="58">
        <f t="shared" si="8"/>
        <v>12475500.947479408</v>
      </c>
      <c r="K57" s="58">
        <f t="shared" si="8"/>
        <v>6406721.8777291477</v>
      </c>
      <c r="L57" s="58">
        <f t="shared" si="8"/>
        <v>11478607.162250005</v>
      </c>
      <c r="M57" s="58">
        <f t="shared" si="8"/>
        <v>11379257.240965089</v>
      </c>
      <c r="N57" s="58">
        <f t="shared" si="8"/>
        <v>7992394.4703361671</v>
      </c>
      <c r="O57" s="58">
        <f t="shared" si="8"/>
        <v>66760929.932365254</v>
      </c>
      <c r="P57" s="58">
        <f t="shared" si="8"/>
        <v>38621853.278661758</v>
      </c>
      <c r="Q57" s="58">
        <f t="shared" si="8"/>
        <v>34987606.577129893</v>
      </c>
      <c r="R57" s="58">
        <f t="shared" si="8"/>
        <v>13589561.846243549</v>
      </c>
      <c r="S57" s="58">
        <f t="shared" si="8"/>
        <v>25940209.785313521</v>
      </c>
      <c r="T57" s="58">
        <f t="shared" si="8"/>
        <v>15420108.179262172</v>
      </c>
      <c r="U57" s="58">
        <f t="shared" si="8"/>
        <v>37037057.743803278</v>
      </c>
      <c r="V57" s="58">
        <f t="shared" si="8"/>
        <v>18262215.980321798</v>
      </c>
      <c r="W57" s="58">
        <f t="shared" si="8"/>
        <v>47903382.964348495</v>
      </c>
      <c r="X57" s="58">
        <f t="shared" si="8"/>
        <v>1271878.4435247774</v>
      </c>
      <c r="Y57" s="58">
        <f t="shared" si="8"/>
        <v>1568203.1625896951</v>
      </c>
      <c r="Z57" s="58">
        <f t="shared" si="8"/>
        <v>2467527.1045494392</v>
      </c>
      <c r="AA57" s="58">
        <f t="shared" si="8"/>
        <v>746499.46053618437</v>
      </c>
      <c r="AB57" s="58">
        <f t="shared" si="8"/>
        <v>28338648.144267555</v>
      </c>
      <c r="AC57" s="58">
        <f t="shared" si="8"/>
        <v>4105923.8286644532</v>
      </c>
      <c r="AD57" s="58">
        <f t="shared" si="8"/>
        <v>1435259.8506008442</v>
      </c>
      <c r="AE57" s="58">
        <f t="shared" si="8"/>
        <v>86132900.000000015</v>
      </c>
      <c r="AF57" s="58">
        <f t="shared" si="8"/>
        <v>34043400</v>
      </c>
      <c r="AG57" s="58">
        <f t="shared" si="8"/>
        <v>27932371.80888984</v>
      </c>
      <c r="AH57" s="58">
        <f t="shared" si="8"/>
        <v>23091428.191110156</v>
      </c>
      <c r="AI57" s="58">
        <f t="shared" si="8"/>
        <v>23834300</v>
      </c>
      <c r="AJ57" s="58">
        <f t="shared" si="8"/>
        <v>35728400</v>
      </c>
      <c r="AK57" s="58">
        <f t="shared" si="8"/>
        <v>19756300</v>
      </c>
      <c r="AL57" s="58">
        <f t="shared" si="8"/>
        <v>13079900</v>
      </c>
      <c r="AM57" s="58">
        <f t="shared" si="8"/>
        <v>8841200</v>
      </c>
      <c r="AN57" s="58">
        <f t="shared" si="8"/>
        <v>2214100</v>
      </c>
      <c r="AO57" s="58">
        <f t="shared" si="8"/>
        <v>12653500</v>
      </c>
      <c r="AP57" s="58">
        <f t="shared" si="8"/>
        <v>12948100.000000004</v>
      </c>
      <c r="AQ57" s="58">
        <f t="shared" si="8"/>
        <v>12067000</v>
      </c>
      <c r="AR57" s="58">
        <f t="shared" si="8"/>
        <v>7682500</v>
      </c>
      <c r="AS57" s="58">
        <f t="shared" si="8"/>
        <v>17190600</v>
      </c>
      <c r="AT57" s="58">
        <f t="shared" si="8"/>
        <v>911370555.01272571</v>
      </c>
      <c r="AU57" s="62"/>
      <c r="AV57" s="59"/>
      <c r="AW57" s="59"/>
      <c r="AX57" s="59"/>
      <c r="AY57" s="59"/>
      <c r="AZ57" s="59"/>
      <c r="BA57" s="59"/>
      <c r="BB57" s="59"/>
      <c r="BC57" s="60"/>
      <c r="BD57" s="60"/>
      <c r="BE57" s="60"/>
      <c r="BF57" s="60"/>
      <c r="BG57" s="60"/>
      <c r="BH57" s="60"/>
      <c r="BI57" s="61"/>
      <c r="BK57" s="27"/>
    </row>
  </sheetData>
  <mergeCells count="66">
    <mergeCell ref="D4:AT4"/>
    <mergeCell ref="AU4:BE4"/>
    <mergeCell ref="BF4:BF7"/>
    <mergeCell ref="L5:L7"/>
    <mergeCell ref="M5:M7"/>
    <mergeCell ref="N5:N7"/>
    <mergeCell ref="O5:O7"/>
    <mergeCell ref="S5:S7"/>
    <mergeCell ref="T5:T7"/>
    <mergeCell ref="U5:U7"/>
    <mergeCell ref="BD5:BD7"/>
    <mergeCell ref="BE5:BE7"/>
    <mergeCell ref="AU6:AW6"/>
    <mergeCell ref="AX6:AX7"/>
    <mergeCell ref="BH4:BH7"/>
    <mergeCell ref="BI4:BI7"/>
    <mergeCell ref="D5:D7"/>
    <mergeCell ref="E5:E7"/>
    <mergeCell ref="F5:F7"/>
    <mergeCell ref="G5:G7"/>
    <mergeCell ref="H5:H7"/>
    <mergeCell ref="I5:I7"/>
    <mergeCell ref="J5:J7"/>
    <mergeCell ref="K5:K7"/>
    <mergeCell ref="BG4:BG7"/>
    <mergeCell ref="Z5:Z7"/>
    <mergeCell ref="AA5:AA7"/>
    <mergeCell ref="P5:P7"/>
    <mergeCell ref="Q5:Q7"/>
    <mergeCell ref="R5:R7"/>
    <mergeCell ref="A57:B57"/>
    <mergeCell ref="AT5:AT7"/>
    <mergeCell ref="AU5:AY5"/>
    <mergeCell ref="AZ5:BB5"/>
    <mergeCell ref="AH5:AH7"/>
    <mergeCell ref="AI5:AI7"/>
    <mergeCell ref="AJ5:AJ7"/>
    <mergeCell ref="AK5:AK7"/>
    <mergeCell ref="AL5:AL7"/>
    <mergeCell ref="A8:B8"/>
    <mergeCell ref="A9:A51"/>
    <mergeCell ref="A52:A56"/>
    <mergeCell ref="AM5:AM7"/>
    <mergeCell ref="AB5:AB7"/>
    <mergeCell ref="A4:B7"/>
    <mergeCell ref="C4:C7"/>
    <mergeCell ref="AD5:AD7"/>
    <mergeCell ref="AE5:AE7"/>
    <mergeCell ref="AF5:AF7"/>
    <mergeCell ref="AG5:AG7"/>
    <mergeCell ref="BC5:BC7"/>
    <mergeCell ref="AN5:AN7"/>
    <mergeCell ref="AO5:AO7"/>
    <mergeCell ref="AP5:AP7"/>
    <mergeCell ref="AQ5:AQ7"/>
    <mergeCell ref="AR5:AR7"/>
    <mergeCell ref="AS5:AS7"/>
    <mergeCell ref="BA6:BA7"/>
    <mergeCell ref="BB6:BB7"/>
    <mergeCell ref="AY6:AY7"/>
    <mergeCell ref="AZ6:AZ7"/>
    <mergeCell ref="V5:V7"/>
    <mergeCell ref="W5:W7"/>
    <mergeCell ref="X5:X7"/>
    <mergeCell ref="Y5:Y7"/>
    <mergeCell ref="AC5:AC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2015年基本流量表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代建凯(代建凯:各部室阅)</cp:lastModifiedBy>
  <cp:lastPrinted>2020-01-16T02:21:43Z</cp:lastPrinted>
  <dcterms:created xsi:type="dcterms:W3CDTF">2006-09-16T00:00:00Z</dcterms:created>
  <dcterms:modified xsi:type="dcterms:W3CDTF">2020-01-22T01:27:22Z</dcterms:modified>
</cp:coreProperties>
</file>